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760"/>
  </bookViews>
  <sheets>
    <sheet name="Årsrapport" sheetId="1" r:id="rId1"/>
  </sheets>
  <definedNames>
    <definedName name="_xlnm.Print_Area" localSheetId="0">Årsrapport!$A$1:$G$50</definedName>
  </definedNames>
  <calcPr calcId="145621"/>
</workbook>
</file>

<file path=xl/calcChain.xml><?xml version="1.0" encoding="utf-8"?>
<calcChain xmlns="http://schemas.openxmlformats.org/spreadsheetml/2006/main">
  <c r="E50" i="1" l="1"/>
  <c r="E49" i="1"/>
  <c r="E48" i="1"/>
  <c r="F44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F41" i="1" s="1"/>
  <c r="E28" i="1"/>
  <c r="F27" i="1"/>
  <c r="E27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F23" i="1" s="1"/>
  <c r="E4" i="1"/>
  <c r="F3" i="1"/>
  <c r="E3" i="1"/>
  <c r="F2" i="1"/>
  <c r="E2" i="1"/>
  <c r="G26" i="1" l="1"/>
  <c r="D26" i="1"/>
  <c r="C26" i="1"/>
  <c r="B26" i="1"/>
  <c r="B41" i="1"/>
  <c r="B23" i="1"/>
  <c r="C41" i="1"/>
  <c r="C23" i="1"/>
  <c r="B44" i="1" l="1"/>
  <c r="C44" i="1"/>
  <c r="D50" i="1"/>
  <c r="B50" i="1"/>
  <c r="G41" i="1" l="1"/>
  <c r="E41" i="1"/>
  <c r="D41" i="1"/>
  <c r="G23" i="1"/>
  <c r="E23" i="1"/>
  <c r="D23" i="1"/>
  <c r="E44" i="1" l="1"/>
  <c r="D44" i="1"/>
  <c r="G44" i="1"/>
</calcChain>
</file>

<file path=xl/sharedStrings.xml><?xml version="1.0" encoding="utf-8"?>
<sst xmlns="http://schemas.openxmlformats.org/spreadsheetml/2006/main" count="51" uniqueCount="49">
  <si>
    <t>Bevegelse</t>
  </si>
  <si>
    <t>Eiendeler</t>
  </si>
  <si>
    <t>1920 Sparebanken Sør Brukskto</t>
  </si>
  <si>
    <t>1921 Sparebanken Sør Sparekto</t>
  </si>
  <si>
    <t>Kostnader</t>
  </si>
  <si>
    <t>4310 Svømmeutstyr</t>
  </si>
  <si>
    <t>4600 Mat/Drikke</t>
  </si>
  <si>
    <t>4700 Instruktør/Lederkurs</t>
  </si>
  <si>
    <t>5000 Lønn Trenere</t>
  </si>
  <si>
    <t>5010 Godtgjørelse Tillitsvalgte</t>
  </si>
  <si>
    <t>5020 Redningsselskapet</t>
  </si>
  <si>
    <t>6010 Kiwanismodellen</t>
  </si>
  <si>
    <t>6030 Lisenser</t>
  </si>
  <si>
    <t>6040 Svømmestevner</t>
  </si>
  <si>
    <t>6060 Svømmeleir</t>
  </si>
  <si>
    <t>6800 Kontorrekvisita</t>
  </si>
  <si>
    <t>6940 Porto</t>
  </si>
  <si>
    <t xml:space="preserve">7140 Reisekostnader - ikke oppg.pl. </t>
  </si>
  <si>
    <t>7180 Julekalendere</t>
  </si>
  <si>
    <t>7330 Annonser</t>
  </si>
  <si>
    <t xml:space="preserve">7410 Medlemskontingenter </t>
  </si>
  <si>
    <t xml:space="preserve">7420 Gaver/premier </t>
  </si>
  <si>
    <t>7510 Postboks</t>
  </si>
  <si>
    <t>7520 Fritak medlemskontingent</t>
  </si>
  <si>
    <t>7770 Bank- og kortgebyr</t>
  </si>
  <si>
    <t>Inntekter</t>
  </si>
  <si>
    <t>3100 Kiosk</t>
  </si>
  <si>
    <t>3101 Dugnad</t>
  </si>
  <si>
    <t>3102 Salg av T Skjorter</t>
  </si>
  <si>
    <t xml:space="preserve">3120 Sponsorinntekter avgiftsfrie </t>
  </si>
  <si>
    <t>3200 Kontingent medlemmer</t>
  </si>
  <si>
    <t>3201 Egenandel Svømmestevner</t>
  </si>
  <si>
    <t>3202 Egenandel Svømmeleir</t>
  </si>
  <si>
    <t>3203 Egne Svømmestevner</t>
  </si>
  <si>
    <t xml:space="preserve">3400 Offentlig tilskudd </t>
  </si>
  <si>
    <t>3850 Svømmekurs</t>
  </si>
  <si>
    <t>3920 Kontingent Gammel</t>
  </si>
  <si>
    <t>3970 Redningsselskapet</t>
  </si>
  <si>
    <t>8040 Renteinntekter</t>
  </si>
  <si>
    <t>Årsresultat</t>
  </si>
  <si>
    <t>Budsjett 2014</t>
  </si>
  <si>
    <t>Sum kostnader</t>
  </si>
  <si>
    <t>Sum inntekter</t>
  </si>
  <si>
    <t>Sum eiendeler</t>
  </si>
  <si>
    <t>Budsjett 2013</t>
  </si>
  <si>
    <t xml:space="preserve">         Kalendere</t>
  </si>
  <si>
    <t xml:space="preserve">         T-skjorter</t>
  </si>
  <si>
    <t>Differanse
regnskap
2012</t>
  </si>
  <si>
    <t>Differanse
budsjett
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</si>
</sst>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3" fontId="18" fillId="0" borderId="0" xfId="1" applyNumberFormat="1" applyFont="1"/>
    <xf numFmtId="43" fontId="19" fillId="0" borderId="0" xfId="1" applyNumberFormat="1" applyFont="1"/>
    <xf numFmtId="0" fontId="18" fillId="0" borderId="0" xfId="1" applyNumberFormat="1" applyFont="1" applyAlignment="1">
      <alignment horizontal="center"/>
    </xf>
    <xf numFmtId="43" fontId="18" fillId="0" borderId="0" xfId="1" applyNumberFormat="1" applyFont="1" applyAlignment="1">
      <alignment horizontal="center"/>
    </xf>
    <xf numFmtId="164" fontId="19" fillId="0" borderId="0" xfId="1" applyNumberFormat="1" applyFont="1"/>
    <xf numFmtId="43" fontId="18" fillId="0" borderId="0" xfId="1" applyNumberFormat="1" applyFont="1" applyAlignment="1"/>
    <xf numFmtId="164" fontId="18" fillId="0" borderId="0" xfId="1" applyNumberFormat="1" applyFont="1"/>
    <xf numFmtId="43" fontId="18" fillId="0" borderId="0" xfId="1" applyNumberFormat="1" applyFont="1" applyAlignment="1">
      <alignment horizontal="right"/>
    </xf>
    <xf numFmtId="43" fontId="18" fillId="0" borderId="0" xfId="1" applyNumberFormat="1" applyFont="1" applyAlignment="1">
      <alignment horizontal="center" wrapText="1"/>
    </xf>
    <xf numFmtId="0" fontId="18" fillId="0" borderId="0" xfId="1" applyNumberFormat="1" applyFont="1" applyAlignment="1">
      <alignment horizontal="center" wrapText="1"/>
    </xf>
    <xf numFmtId="43" fontId="20" fillId="0" borderId="0" xfId="1" applyNumberFormat="1" applyFont="1" applyAlignment="1">
      <alignment horizontal="center" wrapText="1"/>
    </xf>
    <xf numFmtId="164" fontId="21" fillId="0" borderId="0" xfId="1" applyNumberFormat="1" applyFont="1"/>
    <xf numFmtId="164" fontId="20" fillId="0" borderId="0" xfId="1" applyNumberFormat="1" applyFont="1"/>
    <xf numFmtId="43" fontId="20" fillId="0" borderId="0" xfId="1" applyNumberFormat="1" applyFont="1" applyAlignment="1">
      <alignment horizontal="center"/>
    </xf>
  </cellXfs>
  <cellStyles count="43">
    <cellStyle name="20% - uthevingsfarge 1" xfId="20" builtinId="30" customBuiltin="1"/>
    <cellStyle name="20% - uthevingsfarge 2" xfId="24" builtinId="34" customBuiltin="1"/>
    <cellStyle name="20% - uthevingsfarge 3" xfId="28" builtinId="38" customBuiltin="1"/>
    <cellStyle name="20% - uthevingsfarge 4" xfId="32" builtinId="42" customBuiltin="1"/>
    <cellStyle name="20% - uthevingsfarge 5" xfId="36" builtinId="46" customBuiltin="1"/>
    <cellStyle name="20% - uthevingsfarge 6" xfId="40" builtinId="50" customBuiltin="1"/>
    <cellStyle name="40% - uthevingsfarge 1" xfId="21" builtinId="31" customBuiltin="1"/>
    <cellStyle name="40% - uthevingsfarge 2" xfId="25" builtinId="35" customBuiltin="1"/>
    <cellStyle name="40% - uthevingsfarge 3" xfId="29" builtinId="39" customBuiltin="1"/>
    <cellStyle name="40% - uthevingsfarge 4" xfId="33" builtinId="43" customBuiltin="1"/>
    <cellStyle name="40% - uthevingsfarge 5" xfId="37" builtinId="47" customBuiltin="1"/>
    <cellStyle name="40% - uthevingsfarge 6" xfId="41" builtinId="51" customBuiltin="1"/>
    <cellStyle name="60% - uthevingsfarge 1" xfId="22" builtinId="32" customBuiltin="1"/>
    <cellStyle name="60% - uthevingsfarge 2" xfId="26" builtinId="36" customBuiltin="1"/>
    <cellStyle name="60% - uthevingsfarge 3" xfId="30" builtinId="40" customBuiltin="1"/>
    <cellStyle name="60% - uthevingsfarge 4" xfId="34" builtinId="44" customBuiltin="1"/>
    <cellStyle name="60% - uthevingsfarge 5" xfId="38" builtinId="48" customBuiltin="1"/>
    <cellStyle name="60% -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Normal="100" workbookViewId="0"/>
  </sheetViews>
  <sheetFormatPr baseColWidth="10" defaultRowHeight="15.75" x14ac:dyDescent="0.25"/>
  <cols>
    <col min="1" max="1" width="36.28515625" style="2" bestFit="1" customWidth="1"/>
    <col min="2" max="2" width="9.5703125" style="2" bestFit="1" customWidth="1"/>
    <col min="3" max="3" width="9.85546875" style="2" customWidth="1"/>
    <col min="4" max="4" width="9.5703125" style="2" bestFit="1" customWidth="1"/>
    <col min="5" max="6" width="11.42578125" style="2" bestFit="1" customWidth="1"/>
    <col min="7" max="7" width="9.7109375" style="2" bestFit="1" customWidth="1"/>
    <col min="8" max="16384" width="11.42578125" style="2"/>
  </cols>
  <sheetData>
    <row r="1" spans="1:7" ht="47.25" x14ac:dyDescent="0.25">
      <c r="A1" s="1" t="s">
        <v>4</v>
      </c>
      <c r="B1" s="3">
        <v>2012</v>
      </c>
      <c r="C1" s="9" t="s">
        <v>44</v>
      </c>
      <c r="D1" s="3">
        <v>2013</v>
      </c>
      <c r="E1" s="11" t="s">
        <v>47</v>
      </c>
      <c r="F1" s="11" t="s">
        <v>48</v>
      </c>
      <c r="G1" s="9" t="s">
        <v>40</v>
      </c>
    </row>
    <row r="2" spans="1:7" x14ac:dyDescent="0.25">
      <c r="A2" s="2" t="s">
        <v>5</v>
      </c>
      <c r="B2" s="5">
        <v>6076</v>
      </c>
      <c r="C2" s="5">
        <v>12000</v>
      </c>
      <c r="D2" s="5">
        <v>22082.1</v>
      </c>
      <c r="E2" s="12">
        <f>$D2-B2</f>
        <v>16006.099999999999</v>
      </c>
      <c r="F2" s="12">
        <f>$D2-C2</f>
        <v>10082.099999999999</v>
      </c>
      <c r="G2" s="5">
        <v>20000</v>
      </c>
    </row>
    <row r="3" spans="1:7" x14ac:dyDescent="0.25">
      <c r="A3" s="2" t="s">
        <v>6</v>
      </c>
      <c r="B3" s="5">
        <v>15455.02</v>
      </c>
      <c r="C3" s="5">
        <v>15000</v>
      </c>
      <c r="D3" s="5">
        <v>10679.87</v>
      </c>
      <c r="E3" s="12">
        <f t="shared" ref="E3:E22" si="0">$D3-B3</f>
        <v>-4775.1499999999996</v>
      </c>
      <c r="F3" s="12">
        <f t="shared" ref="F3:F22" si="1">$D3-C3</f>
        <v>-4320.1299999999992</v>
      </c>
      <c r="G3" s="5">
        <v>15000</v>
      </c>
    </row>
    <row r="4" spans="1:7" x14ac:dyDescent="0.25">
      <c r="A4" s="2" t="s">
        <v>7</v>
      </c>
      <c r="B4" s="5">
        <v>4188.2</v>
      </c>
      <c r="C4" s="5">
        <v>10000</v>
      </c>
      <c r="D4" s="5">
        <v>19200</v>
      </c>
      <c r="E4" s="12">
        <f t="shared" si="0"/>
        <v>15011.8</v>
      </c>
      <c r="F4" s="12">
        <f t="shared" si="1"/>
        <v>9200</v>
      </c>
      <c r="G4" s="5">
        <v>20000</v>
      </c>
    </row>
    <row r="5" spans="1:7" x14ac:dyDescent="0.25">
      <c r="A5" s="2" t="s">
        <v>8</v>
      </c>
      <c r="B5" s="5">
        <v>54962.5</v>
      </c>
      <c r="C5" s="5">
        <v>55000</v>
      </c>
      <c r="D5" s="5">
        <v>63816.25</v>
      </c>
      <c r="E5" s="12">
        <f t="shared" si="0"/>
        <v>8853.75</v>
      </c>
      <c r="F5" s="12">
        <f t="shared" si="1"/>
        <v>8816.25</v>
      </c>
      <c r="G5" s="5">
        <v>70000</v>
      </c>
    </row>
    <row r="6" spans="1:7" x14ac:dyDescent="0.25">
      <c r="A6" s="2" t="s">
        <v>9</v>
      </c>
      <c r="B6" s="5">
        <v>0</v>
      </c>
      <c r="C6" s="5">
        <v>0</v>
      </c>
      <c r="D6" s="5">
        <v>0</v>
      </c>
      <c r="E6" s="12">
        <f t="shared" si="0"/>
        <v>0</v>
      </c>
      <c r="F6" s="12">
        <f t="shared" si="1"/>
        <v>0</v>
      </c>
      <c r="G6" s="5">
        <v>26500</v>
      </c>
    </row>
    <row r="7" spans="1:7" x14ac:dyDescent="0.25">
      <c r="A7" s="2" t="s">
        <v>10</v>
      </c>
      <c r="B7" s="5">
        <v>21047</v>
      </c>
      <c r="C7" s="5">
        <v>21000</v>
      </c>
      <c r="D7" s="5">
        <v>0</v>
      </c>
      <c r="E7" s="12">
        <f t="shared" si="0"/>
        <v>-21047</v>
      </c>
      <c r="F7" s="12">
        <f t="shared" si="1"/>
        <v>-21000</v>
      </c>
      <c r="G7" s="5">
        <v>0</v>
      </c>
    </row>
    <row r="8" spans="1:7" x14ac:dyDescent="0.25">
      <c r="A8" s="2" t="s">
        <v>11</v>
      </c>
      <c r="B8" s="5">
        <v>0</v>
      </c>
      <c r="C8" s="5">
        <v>0</v>
      </c>
      <c r="D8" s="5">
        <v>700</v>
      </c>
      <c r="E8" s="12">
        <f t="shared" si="0"/>
        <v>700</v>
      </c>
      <c r="F8" s="12">
        <f t="shared" si="1"/>
        <v>700</v>
      </c>
      <c r="G8" s="5">
        <v>1500</v>
      </c>
    </row>
    <row r="9" spans="1:7" x14ac:dyDescent="0.25">
      <c r="A9" s="2" t="s">
        <v>12</v>
      </c>
      <c r="B9" s="5">
        <v>8150</v>
      </c>
      <c r="C9" s="5">
        <v>9000</v>
      </c>
      <c r="D9" s="5">
        <v>8800</v>
      </c>
      <c r="E9" s="12">
        <f t="shared" si="0"/>
        <v>650</v>
      </c>
      <c r="F9" s="12">
        <f t="shared" si="1"/>
        <v>-200</v>
      </c>
      <c r="G9" s="5">
        <v>0</v>
      </c>
    </row>
    <row r="10" spans="1:7" x14ac:dyDescent="0.25">
      <c r="A10" s="2" t="s">
        <v>13</v>
      </c>
      <c r="B10" s="5">
        <v>52765.85</v>
      </c>
      <c r="C10" s="5">
        <v>60000</v>
      </c>
      <c r="D10" s="5">
        <v>40859.78</v>
      </c>
      <c r="E10" s="12">
        <f t="shared" si="0"/>
        <v>-11906.07</v>
      </c>
      <c r="F10" s="12">
        <f t="shared" si="1"/>
        <v>-19140.22</v>
      </c>
      <c r="G10" s="5">
        <v>50000</v>
      </c>
    </row>
    <row r="11" spans="1:7" x14ac:dyDescent="0.25">
      <c r="A11" s="2" t="s">
        <v>14</v>
      </c>
      <c r="B11" s="5">
        <v>81730.73</v>
      </c>
      <c r="C11" s="5">
        <v>70000</v>
      </c>
      <c r="D11" s="5">
        <v>70475</v>
      </c>
      <c r="E11" s="12">
        <f t="shared" si="0"/>
        <v>-11255.729999999996</v>
      </c>
      <c r="F11" s="12">
        <f t="shared" si="1"/>
        <v>475</v>
      </c>
      <c r="G11" s="5">
        <v>70000</v>
      </c>
    </row>
    <row r="12" spans="1:7" x14ac:dyDescent="0.25">
      <c r="A12" s="2" t="s">
        <v>15</v>
      </c>
      <c r="B12" s="5">
        <v>6201.15</v>
      </c>
      <c r="C12" s="5">
        <v>5000</v>
      </c>
      <c r="D12" s="5">
        <v>1991</v>
      </c>
      <c r="E12" s="12">
        <f t="shared" si="0"/>
        <v>-4210.1499999999996</v>
      </c>
      <c r="F12" s="12">
        <f t="shared" si="1"/>
        <v>-3009</v>
      </c>
      <c r="G12" s="5">
        <v>15000</v>
      </c>
    </row>
    <row r="13" spans="1:7" x14ac:dyDescent="0.25">
      <c r="A13" s="2" t="s">
        <v>16</v>
      </c>
      <c r="B13" s="5">
        <v>0</v>
      </c>
      <c r="C13" s="5">
        <v>0</v>
      </c>
      <c r="D13" s="5">
        <v>130</v>
      </c>
      <c r="E13" s="12">
        <f t="shared" si="0"/>
        <v>130</v>
      </c>
      <c r="F13" s="12">
        <f t="shared" si="1"/>
        <v>130</v>
      </c>
      <c r="G13" s="5">
        <v>200</v>
      </c>
    </row>
    <row r="14" spans="1:7" x14ac:dyDescent="0.25">
      <c r="A14" s="2" t="s">
        <v>17</v>
      </c>
      <c r="B14" s="5">
        <v>0</v>
      </c>
      <c r="C14" s="5">
        <v>0</v>
      </c>
      <c r="D14" s="5">
        <v>3646</v>
      </c>
      <c r="E14" s="12">
        <f t="shared" si="0"/>
        <v>3646</v>
      </c>
      <c r="F14" s="12">
        <f t="shared" si="1"/>
        <v>3646</v>
      </c>
      <c r="G14" s="5">
        <v>10000</v>
      </c>
    </row>
    <row r="15" spans="1:7" x14ac:dyDescent="0.25">
      <c r="A15" s="2" t="s">
        <v>18</v>
      </c>
      <c r="B15" s="5">
        <v>17001</v>
      </c>
      <c r="C15" s="5">
        <v>0</v>
      </c>
      <c r="D15" s="5">
        <v>17001</v>
      </c>
      <c r="E15" s="12">
        <f t="shared" si="0"/>
        <v>0</v>
      </c>
      <c r="F15" s="12">
        <f t="shared" si="1"/>
        <v>17001</v>
      </c>
      <c r="G15" s="5">
        <v>0</v>
      </c>
    </row>
    <row r="16" spans="1:7" x14ac:dyDescent="0.25">
      <c r="A16" s="2" t="s">
        <v>46</v>
      </c>
      <c r="B16" s="5">
        <v>12750</v>
      </c>
      <c r="C16" s="5">
        <v>0</v>
      </c>
      <c r="D16" s="5">
        <v>0</v>
      </c>
      <c r="E16" s="12">
        <f t="shared" si="0"/>
        <v>-12750</v>
      </c>
      <c r="F16" s="12">
        <f t="shared" si="1"/>
        <v>0</v>
      </c>
      <c r="G16" s="5">
        <v>0</v>
      </c>
    </row>
    <row r="17" spans="1:7" x14ac:dyDescent="0.25">
      <c r="A17" s="2" t="s">
        <v>19</v>
      </c>
      <c r="B17" s="5">
        <v>3565.5</v>
      </c>
      <c r="C17" s="5">
        <v>3000</v>
      </c>
      <c r="D17" s="5">
        <v>1559</v>
      </c>
      <c r="E17" s="12">
        <f t="shared" si="0"/>
        <v>-2006.5</v>
      </c>
      <c r="F17" s="12">
        <f t="shared" si="1"/>
        <v>-1441</v>
      </c>
      <c r="G17" s="5">
        <v>3000</v>
      </c>
    </row>
    <row r="18" spans="1:7" x14ac:dyDescent="0.25">
      <c r="A18" s="2" t="s">
        <v>20</v>
      </c>
      <c r="B18" s="5">
        <v>3525</v>
      </c>
      <c r="C18" s="5">
        <v>5000</v>
      </c>
      <c r="D18" s="5">
        <v>3635</v>
      </c>
      <c r="E18" s="12">
        <f t="shared" si="0"/>
        <v>110</v>
      </c>
      <c r="F18" s="12">
        <f t="shared" si="1"/>
        <v>-1365</v>
      </c>
      <c r="G18" s="5">
        <v>5000</v>
      </c>
    </row>
    <row r="19" spans="1:7" x14ac:dyDescent="0.25">
      <c r="A19" s="2" t="s">
        <v>21</v>
      </c>
      <c r="B19" s="5">
        <v>0</v>
      </c>
      <c r="C19" s="5">
        <v>0</v>
      </c>
      <c r="D19" s="5">
        <v>3517</v>
      </c>
      <c r="E19" s="12">
        <f t="shared" si="0"/>
        <v>3517</v>
      </c>
      <c r="F19" s="12">
        <f t="shared" si="1"/>
        <v>3517</v>
      </c>
      <c r="G19" s="5">
        <v>7000</v>
      </c>
    </row>
    <row r="20" spans="1:7" x14ac:dyDescent="0.25">
      <c r="A20" s="2" t="s">
        <v>22</v>
      </c>
      <c r="B20" s="5">
        <v>960</v>
      </c>
      <c r="C20" s="5">
        <v>1000</v>
      </c>
      <c r="D20" s="5">
        <v>990</v>
      </c>
      <c r="E20" s="12">
        <f t="shared" si="0"/>
        <v>30</v>
      </c>
      <c r="F20" s="12">
        <f t="shared" si="1"/>
        <v>-10</v>
      </c>
      <c r="G20" s="5">
        <v>1000</v>
      </c>
    </row>
    <row r="21" spans="1:7" x14ac:dyDescent="0.25">
      <c r="A21" s="2" t="s">
        <v>23</v>
      </c>
      <c r="B21" s="5">
        <v>0</v>
      </c>
      <c r="C21" s="5">
        <v>0</v>
      </c>
      <c r="D21" s="5">
        <v>0</v>
      </c>
      <c r="E21" s="12">
        <f t="shared" si="0"/>
        <v>0</v>
      </c>
      <c r="F21" s="12">
        <f t="shared" si="1"/>
        <v>0</v>
      </c>
      <c r="G21" s="5">
        <v>3000</v>
      </c>
    </row>
    <row r="22" spans="1:7" x14ac:dyDescent="0.25">
      <c r="A22" s="2" t="s">
        <v>24</v>
      </c>
      <c r="B22" s="5">
        <v>842</v>
      </c>
      <c r="C22" s="5">
        <v>1000</v>
      </c>
      <c r="D22" s="5">
        <v>1024.2</v>
      </c>
      <c r="E22" s="12">
        <f t="shared" si="0"/>
        <v>182.20000000000005</v>
      </c>
      <c r="F22" s="12">
        <f t="shared" si="1"/>
        <v>24.200000000000045</v>
      </c>
      <c r="G22" s="5">
        <v>1000</v>
      </c>
    </row>
    <row r="23" spans="1:7" x14ac:dyDescent="0.25">
      <c r="A23" s="6" t="s">
        <v>41</v>
      </c>
      <c r="B23" s="7">
        <f t="shared" ref="B23:C23" si="2">SUM(B2:B22)</f>
        <v>289219.94999999995</v>
      </c>
      <c r="C23" s="7">
        <f t="shared" si="2"/>
        <v>267000</v>
      </c>
      <c r="D23" s="7">
        <f>SUM(D2:D22)</f>
        <v>270106.2</v>
      </c>
      <c r="E23" s="13">
        <f t="shared" ref="E23:G23" si="3">SUM(E2:E22)</f>
        <v>-19113.749999999996</v>
      </c>
      <c r="F23" s="13">
        <f t="shared" si="3"/>
        <v>3106.2</v>
      </c>
      <c r="G23" s="7">
        <f t="shared" si="3"/>
        <v>318200</v>
      </c>
    </row>
    <row r="24" spans="1:7" x14ac:dyDescent="0.25">
      <c r="A24" s="8"/>
      <c r="B24" s="8"/>
      <c r="C24" s="7"/>
      <c r="D24" s="7"/>
      <c r="E24" s="7"/>
      <c r="F24" s="7"/>
      <c r="G24" s="7"/>
    </row>
    <row r="25" spans="1:7" x14ac:dyDescent="0.25">
      <c r="A25" s="1"/>
      <c r="B25" s="1"/>
      <c r="C25" s="7"/>
      <c r="D25" s="7"/>
      <c r="E25" s="7"/>
      <c r="F25" s="7"/>
      <c r="G25" s="7"/>
    </row>
    <row r="26" spans="1:7" ht="47.25" x14ac:dyDescent="0.25">
      <c r="A26" s="1" t="s">
        <v>25</v>
      </c>
      <c r="B26" s="3">
        <f>B1</f>
        <v>2012</v>
      </c>
      <c r="C26" s="10" t="str">
        <f t="shared" ref="C26:G26" si="4">C1</f>
        <v>Budsjett 2013</v>
      </c>
      <c r="D26" s="3">
        <f t="shared" si="4"/>
        <v>2013</v>
      </c>
      <c r="E26" s="11" t="s">
        <v>47</v>
      </c>
      <c r="F26" s="11" t="s">
        <v>48</v>
      </c>
      <c r="G26" s="10" t="str">
        <f t="shared" si="4"/>
        <v>Budsjett 2014</v>
      </c>
    </row>
    <row r="27" spans="1:7" x14ac:dyDescent="0.25">
      <c r="A27" s="2" t="s">
        <v>26</v>
      </c>
      <c r="B27" s="5">
        <v>5052</v>
      </c>
      <c r="C27" s="5">
        <v>5000</v>
      </c>
      <c r="D27" s="5">
        <v>12992.4</v>
      </c>
      <c r="E27" s="12">
        <f t="shared" ref="E27:F27" si="5">$D27-B27</f>
        <v>7940.4</v>
      </c>
      <c r="F27" s="12">
        <f t="shared" si="5"/>
        <v>7992.4</v>
      </c>
      <c r="G27" s="5">
        <v>10000</v>
      </c>
    </row>
    <row r="28" spans="1:7" x14ac:dyDescent="0.25">
      <c r="A28" s="2" t="s">
        <v>27</v>
      </c>
      <c r="B28" s="5">
        <v>46080</v>
      </c>
      <c r="C28" s="5">
        <v>34000</v>
      </c>
      <c r="D28" s="5">
        <v>31737.5</v>
      </c>
      <c r="E28" s="12">
        <f t="shared" ref="E28:E40" si="6">$D28-B28</f>
        <v>-14342.5</v>
      </c>
      <c r="F28" s="12">
        <f t="shared" ref="F28:F40" si="7">$D28-C28</f>
        <v>-2262.5</v>
      </c>
      <c r="G28" s="5">
        <v>10000</v>
      </c>
    </row>
    <row r="29" spans="1:7" x14ac:dyDescent="0.25">
      <c r="A29" s="2" t="s">
        <v>45</v>
      </c>
      <c r="B29" s="5">
        <v>25300</v>
      </c>
      <c r="C29" s="5">
        <v>0</v>
      </c>
      <c r="D29" s="5">
        <v>0</v>
      </c>
      <c r="E29" s="12">
        <f t="shared" si="6"/>
        <v>-25300</v>
      </c>
      <c r="F29" s="12">
        <f t="shared" si="7"/>
        <v>0</v>
      </c>
      <c r="G29" s="5">
        <v>0</v>
      </c>
    </row>
    <row r="30" spans="1:7" x14ac:dyDescent="0.25">
      <c r="A30" s="2" t="s">
        <v>28</v>
      </c>
      <c r="B30" s="5">
        <v>1800</v>
      </c>
      <c r="C30" s="5">
        <v>5000</v>
      </c>
      <c r="D30" s="5">
        <v>1300</v>
      </c>
      <c r="E30" s="12">
        <f t="shared" si="6"/>
        <v>-500</v>
      </c>
      <c r="F30" s="12">
        <f t="shared" si="7"/>
        <v>-3700</v>
      </c>
      <c r="G30" s="5">
        <v>1000</v>
      </c>
    </row>
    <row r="31" spans="1:7" x14ac:dyDescent="0.25">
      <c r="A31" s="2" t="s">
        <v>29</v>
      </c>
      <c r="B31" s="5">
        <v>0</v>
      </c>
      <c r="C31" s="5">
        <v>0</v>
      </c>
      <c r="D31" s="5">
        <v>5000</v>
      </c>
      <c r="E31" s="12">
        <f t="shared" si="6"/>
        <v>5000</v>
      </c>
      <c r="F31" s="12">
        <f t="shared" si="7"/>
        <v>5000</v>
      </c>
      <c r="G31" s="5">
        <v>10000</v>
      </c>
    </row>
    <row r="32" spans="1:7" x14ac:dyDescent="0.25">
      <c r="A32" s="2" t="s">
        <v>30</v>
      </c>
      <c r="B32" s="5">
        <v>0</v>
      </c>
      <c r="C32" s="5">
        <v>0</v>
      </c>
      <c r="D32" s="5">
        <v>9600</v>
      </c>
      <c r="E32" s="12">
        <f t="shared" si="6"/>
        <v>9600</v>
      </c>
      <c r="F32" s="12">
        <f t="shared" si="7"/>
        <v>9600</v>
      </c>
      <c r="G32" s="5">
        <v>19000</v>
      </c>
    </row>
    <row r="33" spans="1:7" x14ac:dyDescent="0.25">
      <c r="A33" s="2" t="s">
        <v>31</v>
      </c>
      <c r="B33" s="5">
        <v>20788</v>
      </c>
      <c r="C33" s="5">
        <v>25000</v>
      </c>
      <c r="D33" s="5">
        <v>8324</v>
      </c>
      <c r="E33" s="12">
        <f t="shared" si="6"/>
        <v>-12464</v>
      </c>
      <c r="F33" s="12">
        <f t="shared" si="7"/>
        <v>-16676</v>
      </c>
      <c r="G33" s="5">
        <v>10000</v>
      </c>
    </row>
    <row r="34" spans="1:7" x14ac:dyDescent="0.25">
      <c r="A34" s="2" t="s">
        <v>32</v>
      </c>
      <c r="B34" s="5">
        <v>43924</v>
      </c>
      <c r="C34" s="5">
        <v>35000</v>
      </c>
      <c r="D34" s="5">
        <v>41352.5</v>
      </c>
      <c r="E34" s="12">
        <f t="shared" si="6"/>
        <v>-2571.5</v>
      </c>
      <c r="F34" s="12">
        <f t="shared" si="7"/>
        <v>6352.5</v>
      </c>
      <c r="G34" s="5">
        <v>40000</v>
      </c>
    </row>
    <row r="35" spans="1:7" x14ac:dyDescent="0.25">
      <c r="A35" s="2" t="s">
        <v>33</v>
      </c>
      <c r="B35" s="5">
        <v>0</v>
      </c>
      <c r="C35" s="5">
        <v>0</v>
      </c>
      <c r="D35" s="5">
        <v>3030</v>
      </c>
      <c r="E35" s="12">
        <f t="shared" si="6"/>
        <v>3030</v>
      </c>
      <c r="F35" s="12">
        <f t="shared" si="7"/>
        <v>3030</v>
      </c>
      <c r="G35" s="5">
        <v>3000</v>
      </c>
    </row>
    <row r="36" spans="1:7" x14ac:dyDescent="0.25">
      <c r="A36" s="2" t="s">
        <v>34</v>
      </c>
      <c r="B36" s="5">
        <v>70827.83</v>
      </c>
      <c r="C36" s="5">
        <v>50000</v>
      </c>
      <c r="D36" s="5">
        <v>148184.01999999999</v>
      </c>
      <c r="E36" s="12">
        <f t="shared" si="6"/>
        <v>77356.189999999988</v>
      </c>
      <c r="F36" s="12">
        <f t="shared" si="7"/>
        <v>98184.01999999999</v>
      </c>
      <c r="G36" s="5">
        <v>100000</v>
      </c>
    </row>
    <row r="37" spans="1:7" x14ac:dyDescent="0.25">
      <c r="A37" s="2" t="s">
        <v>35</v>
      </c>
      <c r="B37" s="5">
        <v>10000</v>
      </c>
      <c r="C37" s="5">
        <v>10000</v>
      </c>
      <c r="D37" s="5">
        <v>48750</v>
      </c>
      <c r="E37" s="12">
        <f t="shared" si="6"/>
        <v>38750</v>
      </c>
      <c r="F37" s="12">
        <f t="shared" si="7"/>
        <v>38750</v>
      </c>
      <c r="G37" s="5">
        <v>100000</v>
      </c>
    </row>
    <row r="38" spans="1:7" x14ac:dyDescent="0.25">
      <c r="A38" s="2" t="s">
        <v>36</v>
      </c>
      <c r="B38" s="5">
        <v>67800</v>
      </c>
      <c r="C38" s="5">
        <v>70000</v>
      </c>
      <c r="D38" s="5">
        <v>29400</v>
      </c>
      <c r="E38" s="12">
        <f t="shared" si="6"/>
        <v>-38400</v>
      </c>
      <c r="F38" s="12">
        <f t="shared" si="7"/>
        <v>-40600</v>
      </c>
      <c r="G38" s="5">
        <v>0</v>
      </c>
    </row>
    <row r="39" spans="1:7" x14ac:dyDescent="0.25">
      <c r="A39" s="2" t="s">
        <v>37</v>
      </c>
      <c r="B39" s="5">
        <v>27361.1</v>
      </c>
      <c r="C39" s="5">
        <v>28000</v>
      </c>
      <c r="D39" s="5">
        <v>0</v>
      </c>
      <c r="E39" s="12">
        <f t="shared" si="6"/>
        <v>-27361.1</v>
      </c>
      <c r="F39" s="12">
        <f t="shared" si="7"/>
        <v>-28000</v>
      </c>
      <c r="G39" s="5">
        <v>0</v>
      </c>
    </row>
    <row r="40" spans="1:7" x14ac:dyDescent="0.25">
      <c r="A40" s="2" t="s">
        <v>38</v>
      </c>
      <c r="B40" s="5">
        <v>4724.6499999999996</v>
      </c>
      <c r="C40" s="5">
        <v>5000</v>
      </c>
      <c r="D40" s="5">
        <v>4771.1899999999996</v>
      </c>
      <c r="E40" s="12">
        <f t="shared" si="6"/>
        <v>46.539999999999964</v>
      </c>
      <c r="F40" s="12">
        <f t="shared" si="7"/>
        <v>-228.8100000000004</v>
      </c>
      <c r="G40" s="5">
        <v>5000</v>
      </c>
    </row>
    <row r="41" spans="1:7" x14ac:dyDescent="0.25">
      <c r="A41" s="6" t="s">
        <v>42</v>
      </c>
      <c r="B41" s="7">
        <f>SUM(B27:B40)</f>
        <v>323657.58</v>
      </c>
      <c r="C41" s="7">
        <f>SUM(C27:C40)</f>
        <v>267000</v>
      </c>
      <c r="D41" s="7">
        <f>SUM(D27:D40)</f>
        <v>344441.61</v>
      </c>
      <c r="E41" s="13">
        <f>SUM(E27:E40)</f>
        <v>20784.03</v>
      </c>
      <c r="F41" s="13">
        <f>SUM(F27:F40)</f>
        <v>77441.609999999986</v>
      </c>
      <c r="G41" s="7">
        <f>SUM(G27:G40)</f>
        <v>308000</v>
      </c>
    </row>
    <row r="42" spans="1:7" x14ac:dyDescent="0.25">
      <c r="C42" s="5"/>
      <c r="D42" s="5"/>
      <c r="E42" s="5"/>
      <c r="F42" s="5"/>
      <c r="G42" s="5"/>
    </row>
    <row r="43" spans="1:7" x14ac:dyDescent="0.25">
      <c r="A43" s="1"/>
      <c r="B43" s="1"/>
      <c r="C43" s="7"/>
      <c r="D43" s="7"/>
      <c r="E43" s="7"/>
      <c r="F43" s="7"/>
      <c r="G43" s="7"/>
    </row>
    <row r="44" spans="1:7" x14ac:dyDescent="0.25">
      <c r="A44" s="1" t="s">
        <v>39</v>
      </c>
      <c r="B44" s="7">
        <f>B41-B23</f>
        <v>34437.630000000063</v>
      </c>
      <c r="C44" s="7">
        <f>C41-C23</f>
        <v>0</v>
      </c>
      <c r="D44" s="7">
        <f>D41-D23</f>
        <v>74335.409999999974</v>
      </c>
      <c r="E44" s="13">
        <f>E41-E23</f>
        <v>39897.78</v>
      </c>
      <c r="F44" s="13">
        <f>F41-F23</f>
        <v>74335.409999999989</v>
      </c>
      <c r="G44" s="7">
        <f>G41-G23</f>
        <v>-10200</v>
      </c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 t="s">
        <v>1</v>
      </c>
      <c r="B47" s="3">
        <v>2012</v>
      </c>
      <c r="C47" s="4"/>
      <c r="D47" s="3">
        <v>2013</v>
      </c>
      <c r="E47" s="14" t="s">
        <v>0</v>
      </c>
      <c r="F47" s="4"/>
      <c r="G47" s="4"/>
    </row>
    <row r="48" spans="1:7" x14ac:dyDescent="0.25">
      <c r="A48" s="2" t="s">
        <v>2</v>
      </c>
      <c r="B48" s="5">
        <v>77900.03</v>
      </c>
      <c r="C48" s="5"/>
      <c r="D48" s="5">
        <v>147643.56</v>
      </c>
      <c r="E48" s="12">
        <f t="shared" ref="E48:E49" si="8">$D48-B48</f>
        <v>69743.53</v>
      </c>
    </row>
    <row r="49" spans="1:7" x14ac:dyDescent="0.25">
      <c r="A49" s="2" t="s">
        <v>3</v>
      </c>
      <c r="B49" s="5">
        <v>266078.90000000002</v>
      </c>
      <c r="C49" s="5"/>
      <c r="D49" s="5">
        <v>270670.78000000003</v>
      </c>
      <c r="E49" s="12">
        <f t="shared" si="8"/>
        <v>4591.8800000000047</v>
      </c>
    </row>
    <row r="50" spans="1:7" x14ac:dyDescent="0.25">
      <c r="A50" s="6" t="s">
        <v>43</v>
      </c>
      <c r="B50" s="7">
        <f>SUM(B48:B49)</f>
        <v>343978.93000000005</v>
      </c>
      <c r="C50" s="7"/>
      <c r="D50" s="7">
        <f>SUM(D48:D49)</f>
        <v>418314.34</v>
      </c>
      <c r="E50" s="13">
        <f>SUM(E48:E49)</f>
        <v>74335.41</v>
      </c>
      <c r="F50" s="1"/>
      <c r="G50" s="1"/>
    </row>
  </sheetData>
  <pageMargins left="0.51181102362204722" right="0.51181102362204722" top="0.74803149606299213" bottom="0.35433070866141736" header="0.31496062992125984" footer="0.11811023622047245"/>
  <pageSetup paperSize="9" scale="93" orientation="portrait" horizontalDpi="0" verticalDpi="0" r:id="rId1"/>
  <headerFooter>
    <oddHeader>&amp;C&amp;"-,Fet"&amp;18Resultatregnskap og balanse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Årsrapport</vt:lpstr>
      <vt:lpstr>Årsrapport!Utskriftsområde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Klemsdal</dc:creator>
  <cp:lastModifiedBy>Anne Borghild</cp:lastModifiedBy>
  <cp:lastPrinted>2014-03-03T20:43:23Z</cp:lastPrinted>
  <dcterms:created xsi:type="dcterms:W3CDTF">2014-02-21T22:44:25Z</dcterms:created>
  <dcterms:modified xsi:type="dcterms:W3CDTF">2014-03-03T21:02:40Z</dcterms:modified>
</cp:coreProperties>
</file>