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0640" windowHeight="11760" activeTab="4"/>
  </bookViews>
  <sheets>
    <sheet name="2016" sheetId="1" r:id="rId1"/>
    <sheet name="Utført kontroll 2016" sheetId="2" r:id="rId2"/>
    <sheet name="2017" sheetId="3" r:id="rId3"/>
    <sheet name="Utført kontroll 2017" sheetId="4" r:id="rId4"/>
    <sheet name="2019" sheetId="5" r:id="rId5"/>
    <sheet name="Utført kontroll 2019" sheetId="6" r:id="rId6"/>
  </sheets>
  <definedNames>
    <definedName name="_xlnm.Print_Area" localSheetId="2">'2017'!$A$1:$F$45</definedName>
  </definedNames>
  <calcPr fullCalcOnLoad="1"/>
</workbook>
</file>

<file path=xl/sharedStrings.xml><?xml version="1.0" encoding="utf-8"?>
<sst xmlns="http://schemas.openxmlformats.org/spreadsheetml/2006/main" count="116" uniqueCount="59">
  <si>
    <t>Norsk forening for familieterapis fond</t>
  </si>
  <si>
    <t>Utbetalte tildelinger</t>
  </si>
  <si>
    <t>DRIFTSRESULTAT</t>
  </si>
  <si>
    <t>FINANSINNTEKTER OG FINANSKOSTNADER:</t>
  </si>
  <si>
    <t>Renteinntekter</t>
  </si>
  <si>
    <t>ÅRSRESULTAT</t>
  </si>
  <si>
    <t>EIENDELER:</t>
  </si>
  <si>
    <t>SUM EIENDELER</t>
  </si>
  <si>
    <t>EGENKAPITAL:</t>
  </si>
  <si>
    <t xml:space="preserve">Egenkapital pr 1.jan. </t>
  </si>
  <si>
    <t>Årsresultat</t>
  </si>
  <si>
    <t>Randi Bagge</t>
  </si>
  <si>
    <t>Leder</t>
  </si>
  <si>
    <t>Allan Ettrup Hansen</t>
  </si>
  <si>
    <t>Oslo den</t>
  </si>
  <si>
    <t>Kostnader:</t>
  </si>
  <si>
    <t>Egenkapital pr. 31.12</t>
  </si>
  <si>
    <t xml:space="preserve">Egil Øritsland </t>
  </si>
  <si>
    <t>Kristin Helene Dahl</t>
  </si>
  <si>
    <t>Daglig leder NFFT</t>
  </si>
  <si>
    <t>gjennomgang kostnader:</t>
  </si>
  <si>
    <t>beløp</t>
  </si>
  <si>
    <t>sum</t>
  </si>
  <si>
    <t>sum iflg fondets regnskap</t>
  </si>
  <si>
    <t>avvik</t>
  </si>
  <si>
    <t>fondsregnskapet er korrekt</t>
  </si>
  <si>
    <t>BALANSE PR 31.12.2016</t>
  </si>
  <si>
    <t>RESULTATREGNSKAP PR 31.12.2016</t>
  </si>
  <si>
    <t>Bankinnskudd bank 5005.66.59231</t>
  </si>
  <si>
    <t>Norsk Forenig for familieterapi`s fond - 2016</t>
  </si>
  <si>
    <t>ovf filmkonto v/ fysioterapeuter</t>
  </si>
  <si>
    <t>INN ovf feilutbetaling</t>
  </si>
  <si>
    <t>INN tilbakeført v feilutbetaling</t>
  </si>
  <si>
    <t>ovf innland CID</t>
  </si>
  <si>
    <t>posten Norge as</t>
  </si>
  <si>
    <t>ovf Alica Olkowska</t>
  </si>
  <si>
    <t>IB 1/1/2016</t>
  </si>
  <si>
    <t>renteinntekter</t>
  </si>
  <si>
    <t>Philip Joe Sowerbye</t>
  </si>
  <si>
    <t>Norsk Forenig for familieterapi`s fond - 2017</t>
  </si>
  <si>
    <t>IB 1/1/2017</t>
  </si>
  <si>
    <t>debet</t>
  </si>
  <si>
    <t>kredit</t>
  </si>
  <si>
    <t>gjennomgang transaksjoner :</t>
  </si>
  <si>
    <t>renteinntekt</t>
  </si>
  <si>
    <t>paa</t>
  </si>
  <si>
    <t>Oslo den 7. februar 2018</t>
  </si>
  <si>
    <t>RESULTATREGNSKAP PR 31.12</t>
  </si>
  <si>
    <t>BALANSE PR 31.12</t>
  </si>
  <si>
    <t>sign</t>
  </si>
  <si>
    <t>Norsk Forenig for familieterapi`s fond - 2018</t>
  </si>
  <si>
    <t>IB 1/1/2018</t>
  </si>
  <si>
    <t>utbetalt til hildegunn jensen</t>
  </si>
  <si>
    <t>utbetaøt til henriette alsing</t>
  </si>
  <si>
    <t>sumkontroll</t>
  </si>
  <si>
    <t>Oslo den _________2020</t>
  </si>
  <si>
    <t>Ella Kopperud</t>
  </si>
  <si>
    <t>Egil Øritsland</t>
  </si>
  <si>
    <t>Kristin H Dahl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</si>
</sst>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  <numFmt numFmtId="184" formatCode="#,##0.00_ ;[Red]\-#,##0.00\ "/>
    <numFmt numFmtId="185" formatCode="[$-414]d\.\ mmmm\ yyyy"/>
    <numFmt numFmtId="186" formatCode="d/m/yyyy;@"/>
    <numFmt numFmtId="187" formatCode="0.00_ ;[Red]\-0.00\ 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9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84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8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33" borderId="0" xfId="0" applyFont="1" applyFill="1" applyAlignment="1">
      <alignment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4" fontId="2" fillId="4" borderId="0" xfId="0" applyNumberFormat="1" applyFont="1" applyFill="1" applyAlignment="1">
      <alignment/>
    </xf>
    <xf numFmtId="4" fontId="7" fillId="4" borderId="0" xfId="0" applyNumberFormat="1" applyFont="1" applyFill="1" applyAlignment="1">
      <alignment/>
    </xf>
    <xf numFmtId="4" fontId="8" fillId="4" borderId="0" xfId="0" applyNumberFormat="1" applyFont="1" applyFill="1" applyAlignment="1">
      <alignment/>
    </xf>
    <xf numFmtId="14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0" fontId="7" fillId="6" borderId="0" xfId="0" applyFont="1" applyFill="1" applyAlignment="1">
      <alignment/>
    </xf>
    <xf numFmtId="0" fontId="8" fillId="6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18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184" fontId="10" fillId="12" borderId="0" xfId="0" applyNumberFormat="1" applyFont="1" applyFill="1" applyAlignment="1">
      <alignment/>
    </xf>
    <xf numFmtId="187" fontId="7" fillId="6" borderId="0" xfId="0" applyNumberFormat="1" applyFont="1" applyFill="1" applyAlignment="1">
      <alignment/>
    </xf>
    <xf numFmtId="187" fontId="8" fillId="6" borderId="0" xfId="0" applyNumberFormat="1" applyFont="1" applyFill="1" applyAlignment="1">
      <alignment/>
    </xf>
    <xf numFmtId="184" fontId="7" fillId="6" borderId="0" xfId="0" applyNumberFormat="1" applyFont="1" applyFill="1" applyAlignment="1">
      <alignment/>
    </xf>
    <xf numFmtId="184" fontId="8" fillId="6" borderId="0" xfId="0" applyNumberFormat="1" applyFont="1" applyFill="1" applyAlignment="1">
      <alignment/>
    </xf>
    <xf numFmtId="187" fontId="7" fillId="0" borderId="0" xfId="0" applyNumberFormat="1" applyFont="1" applyFill="1" applyAlignment="1">
      <alignment/>
    </xf>
    <xf numFmtId="187" fontId="8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A1" sqref="A1:G47"/>
    </sheetView>
  </sheetViews>
  <sheetFormatPr defaultColWidth="11.421875" defaultRowHeight="12.75"/>
  <cols>
    <col min="1" max="1" width="36.421875" style="0" customWidth="1"/>
    <col min="3" max="3" width="5.7109375" style="0" customWidth="1"/>
    <col min="4" max="4" width="11.28125" style="0" bestFit="1" customWidth="1"/>
    <col min="5" max="5" width="18.28125" style="0" bestFit="1" customWidth="1"/>
    <col min="7" max="7" width="9.8515625" style="0" customWidth="1"/>
  </cols>
  <sheetData>
    <row r="2" spans="1:7" ht="32.25" customHeight="1">
      <c r="A2" s="48" t="s">
        <v>27</v>
      </c>
      <c r="B2" s="48"/>
      <c r="C2" s="48"/>
      <c r="D2" s="48"/>
      <c r="E2" s="48"/>
      <c r="F2" s="48"/>
      <c r="G2" s="48"/>
    </row>
    <row r="3" spans="1:7" ht="21" customHeight="1">
      <c r="A3" s="49" t="s">
        <v>0</v>
      </c>
      <c r="B3" s="49"/>
      <c r="C3" s="49"/>
      <c r="D3" s="49"/>
      <c r="E3" s="49"/>
      <c r="F3" s="49"/>
      <c r="G3" s="49"/>
    </row>
    <row r="7" spans="1:7" ht="13.5">
      <c r="A7" s="3"/>
      <c r="B7" s="3"/>
      <c r="C7" s="3"/>
      <c r="D7" s="20">
        <v>2016</v>
      </c>
      <c r="E7" s="5">
        <v>2015</v>
      </c>
      <c r="F7" s="5">
        <v>2014</v>
      </c>
      <c r="G7" s="1"/>
    </row>
    <row r="8" spans="1:7" ht="13.5">
      <c r="A8" s="2" t="s">
        <v>15</v>
      </c>
      <c r="B8" s="3"/>
      <c r="C8" s="3"/>
      <c r="D8" s="21"/>
      <c r="E8" s="3"/>
      <c r="F8" s="3"/>
      <c r="G8" s="1"/>
    </row>
    <row r="9" spans="1:7" ht="16.5" customHeight="1">
      <c r="A9" s="3" t="s">
        <v>1</v>
      </c>
      <c r="B9" s="3"/>
      <c r="C9" s="3"/>
      <c r="D9" s="22">
        <f>-'Utført kontroll 2016'!E18</f>
        <v>9046</v>
      </c>
      <c r="E9" s="9">
        <v>44482.48</v>
      </c>
      <c r="F9" s="4">
        <v>55898.18</v>
      </c>
      <c r="G9" s="1"/>
    </row>
    <row r="10" spans="1:7" s="8" customFormat="1" ht="13.5">
      <c r="A10" s="5" t="s">
        <v>2</v>
      </c>
      <c r="B10" s="5"/>
      <c r="C10" s="5"/>
      <c r="D10" s="23">
        <f>SUM(D9)</f>
        <v>9046</v>
      </c>
      <c r="E10" s="10">
        <v>-44482.48</v>
      </c>
      <c r="F10" s="6">
        <v>-55898.18</v>
      </c>
      <c r="G10" s="7"/>
    </row>
    <row r="11" spans="1:7" ht="13.5">
      <c r="A11" s="3"/>
      <c r="B11" s="3"/>
      <c r="C11" s="3"/>
      <c r="D11" s="24"/>
      <c r="E11" s="4"/>
      <c r="F11" s="4"/>
      <c r="G11" s="1"/>
    </row>
    <row r="12" spans="1:7" ht="13.5">
      <c r="A12" s="3"/>
      <c r="B12" s="3"/>
      <c r="C12" s="3"/>
      <c r="D12" s="24"/>
      <c r="E12" s="4"/>
      <c r="F12" s="4"/>
      <c r="G12" s="1"/>
    </row>
    <row r="13" spans="1:7" ht="13.5">
      <c r="A13" s="2" t="s">
        <v>3</v>
      </c>
      <c r="B13" s="3"/>
      <c r="C13" s="3"/>
      <c r="D13" s="24"/>
      <c r="E13" s="4"/>
      <c r="F13" s="4"/>
      <c r="G13" s="1"/>
    </row>
    <row r="14" spans="1:7" ht="13.5">
      <c r="A14" s="3" t="s">
        <v>4</v>
      </c>
      <c r="B14" s="3"/>
      <c r="C14" s="3"/>
      <c r="D14" s="22">
        <v>566.68</v>
      </c>
      <c r="E14" s="9">
        <v>1908.45</v>
      </c>
      <c r="F14" s="4">
        <v>4318.66</v>
      </c>
      <c r="G14" s="1"/>
    </row>
    <row r="15" spans="1:7" s="8" customFormat="1" ht="13.5">
      <c r="A15" s="5" t="s">
        <v>5</v>
      </c>
      <c r="B15" s="5"/>
      <c r="C15" s="5"/>
      <c r="D15" s="25">
        <f>D14-D10</f>
        <v>-8479.32</v>
      </c>
      <c r="E15" s="6">
        <f>E10+E14</f>
        <v>-42574.030000000006</v>
      </c>
      <c r="F15" s="6">
        <f>F10+F14</f>
        <v>-51579.520000000004</v>
      </c>
      <c r="G15" s="7"/>
    </row>
    <row r="16" spans="1:7" ht="13.5">
      <c r="A16" s="3"/>
      <c r="B16" s="3"/>
      <c r="C16" s="3"/>
      <c r="D16" s="3"/>
      <c r="E16" s="4"/>
      <c r="F16" s="4"/>
      <c r="G16" s="1"/>
    </row>
    <row r="17" spans="1:7" ht="13.5">
      <c r="A17" s="3"/>
      <c r="B17" s="3"/>
      <c r="C17" s="3"/>
      <c r="D17" s="3"/>
      <c r="E17" s="4"/>
      <c r="F17" s="4"/>
      <c r="G17" s="1"/>
    </row>
    <row r="18" spans="1:7" ht="13.5">
      <c r="A18" s="3"/>
      <c r="B18" s="3"/>
      <c r="C18" s="3"/>
      <c r="D18" s="3"/>
      <c r="E18" s="4"/>
      <c r="F18" s="4"/>
      <c r="G18" s="1"/>
    </row>
    <row r="19" spans="1:7" ht="30.75" customHeight="1">
      <c r="A19" s="48" t="s">
        <v>26</v>
      </c>
      <c r="B19" s="48"/>
      <c r="C19" s="48"/>
      <c r="D19" s="48"/>
      <c r="E19" s="48"/>
      <c r="F19" s="48"/>
      <c r="G19" s="48"/>
    </row>
    <row r="20" spans="1:7" ht="12.75">
      <c r="A20" s="1"/>
      <c r="B20" s="1"/>
      <c r="C20" s="1"/>
      <c r="D20" s="1"/>
      <c r="E20" s="1"/>
      <c r="F20" s="1"/>
      <c r="G20" s="1"/>
    </row>
    <row r="21" spans="1:7" ht="18.75" customHeight="1">
      <c r="A21" s="2" t="s">
        <v>6</v>
      </c>
      <c r="B21" s="3"/>
      <c r="C21" s="3"/>
      <c r="D21" s="3"/>
      <c r="E21" s="3"/>
      <c r="F21" s="3"/>
      <c r="G21" s="3"/>
    </row>
    <row r="22" spans="1:7" ht="13.5">
      <c r="A22" s="3"/>
      <c r="B22" s="3"/>
      <c r="C22" s="3"/>
      <c r="D22" s="3"/>
      <c r="E22" s="3"/>
      <c r="F22" s="3"/>
      <c r="G22" s="3"/>
    </row>
    <row r="23" spans="1:7" ht="13.5">
      <c r="A23" s="3" t="s">
        <v>28</v>
      </c>
      <c r="B23" s="3"/>
      <c r="C23" s="3"/>
      <c r="D23" s="22">
        <v>110097.13</v>
      </c>
      <c r="E23" s="9">
        <v>118576.45</v>
      </c>
      <c r="F23" s="4">
        <v>161150.48</v>
      </c>
      <c r="G23" s="3"/>
    </row>
    <row r="24" spans="1:7" s="8" customFormat="1" ht="13.5">
      <c r="A24" s="5" t="s">
        <v>7</v>
      </c>
      <c r="B24" s="5"/>
      <c r="C24" s="5"/>
      <c r="D24" s="25">
        <f>SUM(D23:D23)</f>
        <v>110097.13</v>
      </c>
      <c r="E24" s="6">
        <f>SUM(E23:E23)</f>
        <v>118576.45</v>
      </c>
      <c r="F24" s="6">
        <f>SUM(F23:F23)</f>
        <v>161150.48</v>
      </c>
      <c r="G24" s="5"/>
    </row>
    <row r="25" spans="1:7" ht="13.5">
      <c r="A25" s="3"/>
      <c r="B25" s="3"/>
      <c r="C25" s="3"/>
      <c r="D25" s="24"/>
      <c r="E25" s="4"/>
      <c r="F25" s="4"/>
      <c r="G25" s="3"/>
    </row>
    <row r="26" spans="1:7" ht="13.5">
      <c r="A26" s="3"/>
      <c r="B26" s="3"/>
      <c r="C26" s="3"/>
      <c r="D26" s="24"/>
      <c r="E26" s="4"/>
      <c r="F26" s="4"/>
      <c r="G26" s="3"/>
    </row>
    <row r="27" spans="1:7" ht="13.5">
      <c r="A27" s="2" t="s">
        <v>8</v>
      </c>
      <c r="B27" s="3"/>
      <c r="C27" s="3"/>
      <c r="D27" s="24"/>
      <c r="E27" s="4"/>
      <c r="F27" s="4"/>
      <c r="G27" s="3"/>
    </row>
    <row r="28" spans="1:7" ht="13.5">
      <c r="A28" s="3"/>
      <c r="B28" s="3"/>
      <c r="C28" s="3"/>
      <c r="D28" s="24"/>
      <c r="E28" s="4"/>
      <c r="F28" s="4"/>
      <c r="G28" s="3"/>
    </row>
    <row r="29" spans="1:7" ht="13.5">
      <c r="A29" s="3" t="s">
        <v>9</v>
      </c>
      <c r="B29" s="3"/>
      <c r="C29" s="3"/>
      <c r="D29" s="22">
        <v>118576.45</v>
      </c>
      <c r="E29" s="9">
        <v>161150.48</v>
      </c>
      <c r="F29" s="4">
        <v>212730</v>
      </c>
      <c r="G29" s="3"/>
    </row>
    <row r="30" spans="1:7" ht="13.5">
      <c r="A30" s="3" t="s">
        <v>10</v>
      </c>
      <c r="B30" s="3"/>
      <c r="C30" s="3"/>
      <c r="D30" s="22">
        <f>D15</f>
        <v>-8479.32</v>
      </c>
      <c r="E30" s="9">
        <f>E15</f>
        <v>-42574.030000000006</v>
      </c>
      <c r="F30" s="4">
        <f>F15</f>
        <v>-51579.520000000004</v>
      </c>
      <c r="G30" s="3"/>
    </row>
    <row r="31" spans="1:7" s="8" customFormat="1" ht="13.5">
      <c r="A31" s="5" t="s">
        <v>16</v>
      </c>
      <c r="B31" s="5"/>
      <c r="C31" s="5"/>
      <c r="D31" s="25">
        <f>SUM(D29:D30)</f>
        <v>110097.13</v>
      </c>
      <c r="E31" s="6">
        <f>SUM(E29:E30)</f>
        <v>118576.45000000001</v>
      </c>
      <c r="F31" s="6">
        <f>SUM(F29:F30)</f>
        <v>161150.47999999998</v>
      </c>
      <c r="G31" s="5"/>
    </row>
    <row r="32" spans="1:7" s="8" customFormat="1" ht="13.5">
      <c r="A32" s="5"/>
      <c r="B32" s="5"/>
      <c r="C32" s="5"/>
      <c r="D32" s="5"/>
      <c r="E32" s="6"/>
      <c r="F32" s="6"/>
      <c r="G32" s="5"/>
    </row>
    <row r="33" spans="1:7" ht="13.5">
      <c r="A33" s="3"/>
      <c r="B33" s="3"/>
      <c r="C33" s="3"/>
      <c r="D33" s="3"/>
      <c r="E33" s="4"/>
      <c r="F33" s="4"/>
      <c r="G33" s="3"/>
    </row>
    <row r="34" spans="1:7" ht="19.5" customHeight="1">
      <c r="A34" s="50" t="s">
        <v>14</v>
      </c>
      <c r="B34" s="50"/>
      <c r="C34" s="50"/>
      <c r="D34" s="50"/>
      <c r="E34" s="50"/>
      <c r="F34" s="50"/>
      <c r="G34" s="50"/>
    </row>
    <row r="35" spans="1:7" ht="13.5">
      <c r="A35" s="3"/>
      <c r="B35" s="3"/>
      <c r="C35" s="3"/>
      <c r="D35" s="3"/>
      <c r="E35" s="3"/>
      <c r="F35" s="3"/>
      <c r="G35" s="3"/>
    </row>
    <row r="36" spans="1:7" ht="36" customHeight="1">
      <c r="A36" s="3"/>
      <c r="B36" s="3"/>
      <c r="C36" s="3"/>
      <c r="D36" s="3"/>
      <c r="E36" s="3"/>
      <c r="F36" s="3"/>
      <c r="G36" s="3"/>
    </row>
    <row r="37" spans="1:7" ht="13.5">
      <c r="A37" s="3" t="s">
        <v>11</v>
      </c>
      <c r="B37" s="3" t="s">
        <v>17</v>
      </c>
      <c r="C37" s="3"/>
      <c r="D37" s="3"/>
      <c r="E37" s="3" t="s">
        <v>18</v>
      </c>
      <c r="F37" s="3"/>
      <c r="G37" s="3"/>
    </row>
    <row r="38" spans="1:7" ht="13.5">
      <c r="A38" s="3" t="s">
        <v>12</v>
      </c>
      <c r="B38" s="3"/>
      <c r="C38" s="3"/>
      <c r="D38" s="3"/>
      <c r="E38" s="3"/>
      <c r="F38" s="3"/>
      <c r="G38" s="3"/>
    </row>
    <row r="39" spans="1:7" ht="13.5">
      <c r="A39" s="3"/>
      <c r="B39" s="3"/>
      <c r="C39" s="3"/>
      <c r="D39" s="3"/>
      <c r="E39" s="3"/>
      <c r="F39" s="3"/>
      <c r="G39" s="3"/>
    </row>
    <row r="40" spans="1:7" ht="13.5">
      <c r="A40" s="3"/>
      <c r="B40" s="3"/>
      <c r="C40" s="3"/>
      <c r="D40" s="3"/>
      <c r="E40" s="3"/>
      <c r="F40" s="3"/>
      <c r="G40" s="3"/>
    </row>
    <row r="41" spans="1:7" ht="13.5">
      <c r="A41" s="3"/>
      <c r="B41" s="3"/>
      <c r="C41" s="3"/>
      <c r="D41" s="3"/>
      <c r="E41" s="3" t="s">
        <v>13</v>
      </c>
      <c r="F41" s="3"/>
      <c r="G41" s="3"/>
    </row>
    <row r="42" spans="1:7" ht="13.5">
      <c r="A42" s="3"/>
      <c r="B42" s="3"/>
      <c r="C42" s="3"/>
      <c r="D42" s="3"/>
      <c r="E42" s="3" t="s">
        <v>19</v>
      </c>
      <c r="F42" s="3"/>
      <c r="G42" s="3"/>
    </row>
  </sheetData>
  <sheetProtection/>
  <mergeCells count="4">
    <mergeCell ref="A2:G2"/>
    <mergeCell ref="A3:G3"/>
    <mergeCell ref="A19:G19"/>
    <mergeCell ref="A34:G3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24"/>
    </sheetView>
  </sheetViews>
  <sheetFormatPr defaultColWidth="11.57421875" defaultRowHeight="12.75"/>
  <cols>
    <col min="1" max="1" width="11.421875" style="11" customWidth="1"/>
    <col min="2" max="2" width="9.8515625" style="12" customWidth="1"/>
    <col min="3" max="3" width="11.421875" style="12" customWidth="1"/>
    <col min="4" max="4" width="10.00390625" style="12" customWidth="1"/>
    <col min="5" max="5" width="8.28125" style="12" customWidth="1"/>
    <col min="6" max="16384" width="11.421875" style="12" customWidth="1"/>
  </cols>
  <sheetData>
    <row r="1" spans="1:5" ht="10.5">
      <c r="A1" s="15" t="s">
        <v>29</v>
      </c>
      <c r="B1" s="16"/>
      <c r="C1" s="16"/>
      <c r="D1" s="16"/>
      <c r="E1" s="16"/>
    </row>
    <row r="2" spans="1:6" ht="10.5">
      <c r="A2" s="13" t="s">
        <v>21</v>
      </c>
      <c r="B2" s="14" t="s">
        <v>20</v>
      </c>
      <c r="C2" s="14"/>
      <c r="D2" s="14"/>
      <c r="E2" s="13"/>
      <c r="F2" s="13"/>
    </row>
    <row r="3" spans="1:6" ht="10.5">
      <c r="A3" s="17"/>
      <c r="B3" s="18"/>
      <c r="C3" s="18"/>
      <c r="D3" s="18"/>
      <c r="E3" s="17"/>
      <c r="F3" s="11"/>
    </row>
    <row r="4" spans="1:6" ht="10.5">
      <c r="A4" s="11">
        <v>118576.45</v>
      </c>
      <c r="B4" s="12" t="s">
        <v>36</v>
      </c>
      <c r="E4" s="11"/>
      <c r="F4" s="11"/>
    </row>
    <row r="5" spans="5:6" ht="10.5">
      <c r="E5" s="11"/>
      <c r="F5" s="11"/>
    </row>
    <row r="6" spans="1:6" ht="10.5">
      <c r="A6" s="11">
        <v>-3120</v>
      </c>
      <c r="B6" s="26">
        <v>42649</v>
      </c>
      <c r="C6" s="12" t="s">
        <v>30</v>
      </c>
      <c r="E6" s="11">
        <f>A6</f>
        <v>-3120</v>
      </c>
      <c r="F6" s="11"/>
    </row>
    <row r="7" spans="1:6" ht="10.5">
      <c r="A7" s="11">
        <v>25125</v>
      </c>
      <c r="B7" s="26">
        <v>42619</v>
      </c>
      <c r="C7" s="12" t="s">
        <v>31</v>
      </c>
      <c r="E7" s="11"/>
      <c r="F7" s="11"/>
    </row>
    <row r="8" spans="1:6" ht="10.5">
      <c r="A8" s="11">
        <v>1117</v>
      </c>
      <c r="B8" s="26">
        <v>42594</v>
      </c>
      <c r="C8" s="12" t="s">
        <v>32</v>
      </c>
      <c r="E8" s="11"/>
      <c r="F8" s="11"/>
    </row>
    <row r="9" spans="1:6" ht="10.5">
      <c r="A9" s="11">
        <v>-25125</v>
      </c>
      <c r="B9" s="26">
        <v>42613</v>
      </c>
      <c r="C9" s="12" t="s">
        <v>33</v>
      </c>
      <c r="E9" s="11"/>
      <c r="F9" s="11"/>
    </row>
    <row r="10" spans="1:6" ht="10.5">
      <c r="A10" s="11">
        <v>-1117</v>
      </c>
      <c r="B10" s="26">
        <v>42576</v>
      </c>
      <c r="C10" s="12" t="s">
        <v>34</v>
      </c>
      <c r="E10" s="11"/>
      <c r="F10" s="11"/>
    </row>
    <row r="11" spans="1:6" ht="10.5">
      <c r="A11" s="11">
        <v>-5926</v>
      </c>
      <c r="B11" s="26">
        <v>42487</v>
      </c>
      <c r="C11" s="12" t="s">
        <v>35</v>
      </c>
      <c r="E11" s="11">
        <f>A11</f>
        <v>-5926</v>
      </c>
      <c r="F11" s="11"/>
    </row>
    <row r="12" spans="1:6" ht="10.5">
      <c r="A12" s="11">
        <v>566.68</v>
      </c>
      <c r="B12" s="26">
        <v>42735</v>
      </c>
      <c r="C12" s="12" t="s">
        <v>37</v>
      </c>
      <c r="E12" s="11"/>
      <c r="F12" s="11">
        <v>566.68</v>
      </c>
    </row>
    <row r="13" spans="5:6" ht="10.5">
      <c r="E13" s="11"/>
      <c r="F13" s="11"/>
    </row>
    <row r="14" spans="5:6" ht="10.5">
      <c r="E14" s="11"/>
      <c r="F14" s="11"/>
    </row>
    <row r="15" spans="5:6" ht="10.5">
      <c r="E15" s="11"/>
      <c r="F15" s="11"/>
    </row>
    <row r="16" spans="5:6" ht="10.5">
      <c r="E16" s="11"/>
      <c r="F16" s="11"/>
    </row>
    <row r="17" spans="5:6" ht="10.5">
      <c r="E17" s="11"/>
      <c r="F17" s="11"/>
    </row>
    <row r="18" spans="1:6" ht="10.5">
      <c r="A18" s="13">
        <f>SUM(A4:A17)</f>
        <v>110097.13</v>
      </c>
      <c r="B18" s="14" t="s">
        <v>22</v>
      </c>
      <c r="C18" s="14"/>
      <c r="D18" s="14"/>
      <c r="E18" s="13">
        <f>SUM(E3:E17)</f>
        <v>-9046</v>
      </c>
      <c r="F18" s="13">
        <f>SUM(F3:F17)</f>
        <v>566.68</v>
      </c>
    </row>
    <row r="20" spans="1:2" ht="10.5">
      <c r="A20" s="11">
        <v>110097.13</v>
      </c>
      <c r="B20" s="12" t="s">
        <v>23</v>
      </c>
    </row>
    <row r="21" spans="1:2" ht="10.5">
      <c r="A21" s="11">
        <f>A18-A20</f>
        <v>0</v>
      </c>
      <c r="B21" s="12" t="s">
        <v>24</v>
      </c>
    </row>
    <row r="23" spans="2:3" ht="10.5">
      <c r="B23" s="19" t="s">
        <v>25</v>
      </c>
      <c r="C23" s="19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41"/>
    </sheetView>
  </sheetViews>
  <sheetFormatPr defaultColWidth="11.421875" defaultRowHeight="12.75"/>
  <cols>
    <col min="1" max="1" width="34.7109375" style="0" customWidth="1"/>
    <col min="2" max="2" width="12.28125" style="0" customWidth="1"/>
    <col min="3" max="3" width="3.421875" style="0" customWidth="1"/>
    <col min="4" max="4" width="12.7109375" style="0" customWidth="1"/>
    <col min="5" max="6" width="14.7109375" style="0" customWidth="1"/>
    <col min="7" max="7" width="11.7109375" style="0" customWidth="1"/>
  </cols>
  <sheetData>
    <row r="2" spans="1:9" ht="24.75">
      <c r="A2" s="51" t="s">
        <v>47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6" spans="1:9" ht="13.5">
      <c r="A6" s="3"/>
      <c r="B6" s="3"/>
      <c r="C6" s="3"/>
      <c r="D6" s="20">
        <v>2017</v>
      </c>
      <c r="E6" s="20">
        <v>2016</v>
      </c>
      <c r="F6" s="20"/>
      <c r="G6" s="5">
        <v>2015</v>
      </c>
      <c r="H6" s="5">
        <v>2014</v>
      </c>
      <c r="I6" s="1"/>
    </row>
    <row r="7" spans="1:9" ht="13.5">
      <c r="A7" s="2" t="s">
        <v>15</v>
      </c>
      <c r="B7" s="3"/>
      <c r="C7" s="3"/>
      <c r="D7" s="21"/>
      <c r="E7" s="21"/>
      <c r="F7" s="21"/>
      <c r="G7" s="3"/>
      <c r="H7" s="3"/>
      <c r="I7" s="1"/>
    </row>
    <row r="8" spans="1:9" ht="13.5">
      <c r="A8" s="3" t="s">
        <v>1</v>
      </c>
      <c r="B8" s="3"/>
      <c r="C8" s="3"/>
      <c r="D8" s="22">
        <f>-'Utført kontroll 2016'!D18</f>
        <v>0</v>
      </c>
      <c r="E8" s="22">
        <f>-'Utført kontroll 2016'!E18</f>
        <v>9046</v>
      </c>
      <c r="F8" s="22"/>
      <c r="G8" s="9">
        <v>44482.48</v>
      </c>
      <c r="H8" s="4">
        <v>55898.18</v>
      </c>
      <c r="I8" s="1"/>
    </row>
    <row r="9" spans="1:9" ht="13.5">
      <c r="A9" s="5" t="s">
        <v>2</v>
      </c>
      <c r="B9" s="5"/>
      <c r="C9" s="5"/>
      <c r="D9" s="23">
        <f>SUM(D8)</f>
        <v>0</v>
      </c>
      <c r="E9" s="23">
        <f>SUM(E8)</f>
        <v>9046</v>
      </c>
      <c r="F9" s="23"/>
      <c r="G9" s="10">
        <v>-44482.48</v>
      </c>
      <c r="H9" s="6">
        <v>-55898.18</v>
      </c>
      <c r="I9" s="7"/>
    </row>
    <row r="10" spans="1:9" ht="13.5">
      <c r="A10" s="3"/>
      <c r="B10" s="3"/>
      <c r="C10" s="3"/>
      <c r="D10" s="24"/>
      <c r="E10" s="24"/>
      <c r="F10" s="24"/>
      <c r="G10" s="4"/>
      <c r="H10" s="4"/>
      <c r="I10" s="1"/>
    </row>
    <row r="11" spans="1:9" ht="13.5">
      <c r="A11" s="3"/>
      <c r="B11" s="3"/>
      <c r="C11" s="3"/>
      <c r="D11" s="24"/>
      <c r="E11" s="24"/>
      <c r="F11" s="24"/>
      <c r="G11" s="4"/>
      <c r="H11" s="4"/>
      <c r="I11" s="1"/>
    </row>
    <row r="12" spans="1:9" ht="13.5">
      <c r="A12" s="2" t="s">
        <v>3</v>
      </c>
      <c r="B12" s="3"/>
      <c r="C12" s="3"/>
      <c r="D12" s="24"/>
      <c r="E12" s="24"/>
      <c r="F12" s="24"/>
      <c r="G12" s="4"/>
      <c r="H12" s="4"/>
      <c r="I12" s="1"/>
    </row>
    <row r="13" spans="1:9" ht="13.5">
      <c r="A13" s="3" t="s">
        <v>4</v>
      </c>
      <c r="B13" s="3"/>
      <c r="C13" s="3"/>
      <c r="D13" s="22">
        <v>548.98</v>
      </c>
      <c r="E13" s="22">
        <v>566.68</v>
      </c>
      <c r="F13" s="22"/>
      <c r="G13" s="9">
        <v>1908.45</v>
      </c>
      <c r="H13" s="4">
        <v>4318.66</v>
      </c>
      <c r="I13" s="1"/>
    </row>
    <row r="14" spans="1:9" ht="13.5">
      <c r="A14" s="5" t="s">
        <v>5</v>
      </c>
      <c r="B14" s="5"/>
      <c r="C14" s="5"/>
      <c r="D14" s="25">
        <f>D13-D9</f>
        <v>548.98</v>
      </c>
      <c r="E14" s="25">
        <f>E13-E9</f>
        <v>-8479.32</v>
      </c>
      <c r="F14" s="25"/>
      <c r="G14" s="6">
        <f>G9+G13</f>
        <v>-42574.030000000006</v>
      </c>
      <c r="H14" s="6">
        <f>H9+H13</f>
        <v>-51579.520000000004</v>
      </c>
      <c r="I14" s="7"/>
    </row>
    <row r="15" spans="1:9" ht="13.5">
      <c r="A15" s="3"/>
      <c r="B15" s="3"/>
      <c r="C15" s="3"/>
      <c r="D15" s="3"/>
      <c r="E15" s="3"/>
      <c r="F15" s="3"/>
      <c r="G15" s="4"/>
      <c r="H15" s="4"/>
      <c r="I15" s="1"/>
    </row>
    <row r="16" spans="1:9" ht="13.5">
      <c r="A16" s="3"/>
      <c r="B16" s="3"/>
      <c r="C16" s="3"/>
      <c r="D16" s="3"/>
      <c r="E16" s="3"/>
      <c r="F16" s="3"/>
      <c r="G16" s="4"/>
      <c r="H16" s="4"/>
      <c r="I16" s="1"/>
    </row>
    <row r="17" spans="1:9" ht="24.75">
      <c r="A17" s="51" t="s">
        <v>48</v>
      </c>
      <c r="B17" s="51"/>
      <c r="C17" s="51"/>
      <c r="D17" s="51"/>
      <c r="E17" s="51"/>
      <c r="F17" s="51"/>
      <c r="G17" s="51"/>
      <c r="H17" s="51"/>
      <c r="I17" s="5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3.5">
      <c r="A19" s="2" t="s">
        <v>6</v>
      </c>
      <c r="B19" s="3"/>
      <c r="C19" s="3"/>
      <c r="D19" s="20">
        <v>2017</v>
      </c>
      <c r="E19" s="20">
        <v>2016</v>
      </c>
      <c r="F19" s="20"/>
      <c r="G19" s="5">
        <v>2015</v>
      </c>
      <c r="H19" s="5">
        <v>2014</v>
      </c>
      <c r="I19" s="3"/>
    </row>
    <row r="20" spans="1:9" ht="13.5">
      <c r="A20" s="3"/>
      <c r="B20" s="3"/>
      <c r="C20" s="3"/>
      <c r="D20" s="3"/>
      <c r="E20" s="3"/>
      <c r="F20" s="3"/>
      <c r="G20" s="3"/>
      <c r="H20" s="3"/>
      <c r="I20" s="3"/>
    </row>
    <row r="21" spans="1:9" ht="13.5">
      <c r="A21" s="3" t="s">
        <v>28</v>
      </c>
      <c r="B21" s="3"/>
      <c r="C21" s="3"/>
      <c r="D21" s="22">
        <v>110646.11</v>
      </c>
      <c r="E21" s="22">
        <v>110097.13</v>
      </c>
      <c r="F21" s="22"/>
      <c r="G21" s="9">
        <v>118576.45</v>
      </c>
      <c r="H21" s="4">
        <v>161150.48</v>
      </c>
      <c r="I21" s="3"/>
    </row>
    <row r="22" spans="1:9" ht="13.5">
      <c r="A22" s="5" t="s">
        <v>7</v>
      </c>
      <c r="B22" s="5"/>
      <c r="C22" s="5"/>
      <c r="D22" s="25">
        <f>SUM(D21:D21)</f>
        <v>110646.11</v>
      </c>
      <c r="E22" s="25">
        <f>SUM(E21:E21)</f>
        <v>110097.13</v>
      </c>
      <c r="F22" s="25"/>
      <c r="G22" s="6">
        <f>SUM(G21:G21)</f>
        <v>118576.45</v>
      </c>
      <c r="H22" s="6">
        <f>SUM(H21:H21)</f>
        <v>161150.48</v>
      </c>
      <c r="I22" s="5"/>
    </row>
    <row r="23" spans="1:9" ht="13.5">
      <c r="A23" s="3"/>
      <c r="B23" s="3"/>
      <c r="C23" s="3"/>
      <c r="D23" s="24"/>
      <c r="E23" s="24"/>
      <c r="F23" s="24"/>
      <c r="G23" s="4"/>
      <c r="H23" s="4"/>
      <c r="I23" s="3"/>
    </row>
    <row r="24" spans="1:9" ht="13.5">
      <c r="A24" s="3"/>
      <c r="B24" s="3"/>
      <c r="C24" s="3"/>
      <c r="D24" s="24"/>
      <c r="E24" s="24"/>
      <c r="F24" s="24"/>
      <c r="G24" s="4"/>
      <c r="H24" s="4"/>
      <c r="I24" s="3"/>
    </row>
    <row r="25" spans="1:9" ht="13.5">
      <c r="A25" s="2" t="s">
        <v>8</v>
      </c>
      <c r="B25" s="3"/>
      <c r="C25" s="3"/>
      <c r="D25" s="24"/>
      <c r="E25" s="24"/>
      <c r="F25" s="24"/>
      <c r="G25" s="4"/>
      <c r="H25" s="4"/>
      <c r="I25" s="3"/>
    </row>
    <row r="26" spans="1:9" ht="13.5">
      <c r="A26" s="3"/>
      <c r="B26" s="3"/>
      <c r="C26" s="3"/>
      <c r="D26" s="24"/>
      <c r="E26" s="24"/>
      <c r="F26" s="24"/>
      <c r="G26" s="4"/>
      <c r="H26" s="4"/>
      <c r="I26" s="3"/>
    </row>
    <row r="27" spans="1:9" ht="13.5">
      <c r="A27" s="3" t="s">
        <v>9</v>
      </c>
      <c r="B27" s="3"/>
      <c r="C27" s="3"/>
      <c r="D27" s="22">
        <f>E29</f>
        <v>110097.13</v>
      </c>
      <c r="E27" s="22">
        <v>118576.45</v>
      </c>
      <c r="F27" s="22"/>
      <c r="G27" s="9">
        <v>161150.48</v>
      </c>
      <c r="H27" s="4">
        <v>212730</v>
      </c>
      <c r="I27" s="3"/>
    </row>
    <row r="28" spans="1:9" ht="13.5">
      <c r="A28" s="3" t="s">
        <v>10</v>
      </c>
      <c r="B28" s="3"/>
      <c r="C28" s="3"/>
      <c r="D28" s="22">
        <f>D14</f>
        <v>548.98</v>
      </c>
      <c r="E28" s="22">
        <f>E14</f>
        <v>-8479.32</v>
      </c>
      <c r="F28" s="22"/>
      <c r="G28" s="9">
        <f>G14</f>
        <v>-42574.030000000006</v>
      </c>
      <c r="H28" s="4">
        <f>H14</f>
        <v>-51579.520000000004</v>
      </c>
      <c r="I28" s="3"/>
    </row>
    <row r="29" spans="1:9" ht="13.5">
      <c r="A29" s="5" t="s">
        <v>16</v>
      </c>
      <c r="B29" s="5"/>
      <c r="C29" s="5"/>
      <c r="D29" s="25">
        <f>SUM(D27:D28)</f>
        <v>110646.11</v>
      </c>
      <c r="E29" s="25">
        <f>SUM(E27:E28)</f>
        <v>110097.13</v>
      </c>
      <c r="F29" s="25"/>
      <c r="G29" s="6">
        <f>SUM(G27:G28)</f>
        <v>118576.45000000001</v>
      </c>
      <c r="H29" s="6">
        <f>SUM(H27:H28)</f>
        <v>161150.47999999998</v>
      </c>
      <c r="I29" s="5"/>
    </row>
    <row r="30" spans="1:9" ht="13.5">
      <c r="A30" s="5"/>
      <c r="B30" s="5"/>
      <c r="C30" s="5"/>
      <c r="D30" s="5"/>
      <c r="E30" s="5"/>
      <c r="F30" s="5"/>
      <c r="G30" s="6"/>
      <c r="H30" s="6"/>
      <c r="I30" s="5"/>
    </row>
    <row r="31" spans="1:9" ht="13.5">
      <c r="A31" s="3"/>
      <c r="B31" s="3"/>
      <c r="C31" s="3"/>
      <c r="D31" s="3"/>
      <c r="E31" s="3"/>
      <c r="F31" s="3"/>
      <c r="G31" s="4"/>
      <c r="H31" s="4"/>
      <c r="I31" s="3"/>
    </row>
    <row r="32" spans="1:9" ht="13.5">
      <c r="A32" s="50" t="s">
        <v>46</v>
      </c>
      <c r="B32" s="50"/>
      <c r="C32" s="50"/>
      <c r="D32" s="50"/>
      <c r="E32" s="50"/>
      <c r="F32" s="50"/>
      <c r="G32" s="50"/>
      <c r="H32" s="50"/>
      <c r="I32" s="50"/>
    </row>
    <row r="33" spans="1:9" ht="13.5">
      <c r="A33" s="3"/>
      <c r="B33" s="3"/>
      <c r="C33" s="3"/>
      <c r="D33" s="3"/>
      <c r="E33" s="3"/>
      <c r="F33" s="3"/>
      <c r="G33" s="3"/>
      <c r="H33" s="3"/>
      <c r="I33" s="3"/>
    </row>
    <row r="34" spans="1:9" ht="13.5">
      <c r="A34" s="3"/>
      <c r="B34" s="3"/>
      <c r="C34" s="3"/>
      <c r="D34" s="3"/>
      <c r="E34" s="3"/>
      <c r="F34" s="3"/>
      <c r="G34" s="3"/>
      <c r="H34" s="3"/>
      <c r="I34" s="3"/>
    </row>
    <row r="35" spans="1:9" ht="13.5">
      <c r="A35" s="3" t="s">
        <v>11</v>
      </c>
      <c r="B35" s="3" t="s">
        <v>17</v>
      </c>
      <c r="C35" s="3"/>
      <c r="D35" s="3"/>
      <c r="E35" s="3" t="s">
        <v>18</v>
      </c>
      <c r="F35" s="3"/>
      <c r="G35" s="3"/>
      <c r="H35" s="3"/>
      <c r="I35" s="3"/>
    </row>
    <row r="36" spans="1:9" ht="13.5">
      <c r="A36" s="3" t="s">
        <v>12</v>
      </c>
      <c r="B36" s="3"/>
      <c r="C36" s="3"/>
      <c r="D36" s="3"/>
      <c r="E36" s="3"/>
      <c r="F36" s="3"/>
      <c r="G36" s="3"/>
      <c r="H36" s="3"/>
      <c r="I36" s="3"/>
    </row>
    <row r="37" spans="1:9" ht="13.5">
      <c r="A37" s="3" t="s">
        <v>49</v>
      </c>
      <c r="B37" s="3" t="s">
        <v>49</v>
      </c>
      <c r="C37" s="3"/>
      <c r="D37" s="3"/>
      <c r="E37" s="3" t="s">
        <v>49</v>
      </c>
      <c r="F37" s="3"/>
      <c r="G37" s="3"/>
      <c r="H37" s="3"/>
      <c r="I37" s="3"/>
    </row>
    <row r="38" spans="1:9" ht="13.5">
      <c r="A38" s="3"/>
      <c r="B38" s="3"/>
      <c r="C38" s="3"/>
      <c r="D38" s="3"/>
      <c r="E38" s="3"/>
      <c r="F38" s="3"/>
      <c r="G38" s="3"/>
      <c r="H38" s="3"/>
      <c r="I38" s="3"/>
    </row>
    <row r="39" spans="1:9" ht="13.5">
      <c r="A39" s="3"/>
      <c r="B39" s="3"/>
      <c r="C39" s="3"/>
      <c r="D39" s="3"/>
      <c r="E39" s="3" t="s">
        <v>38</v>
      </c>
      <c r="F39" s="3"/>
      <c r="G39" s="3"/>
      <c r="H39" s="3"/>
      <c r="I39" s="3"/>
    </row>
    <row r="40" spans="1:9" ht="13.5">
      <c r="A40" s="3"/>
      <c r="B40" s="3"/>
      <c r="C40" s="3"/>
      <c r="D40" s="3"/>
      <c r="E40" s="3" t="s">
        <v>19</v>
      </c>
      <c r="F40" s="3"/>
      <c r="G40" s="3"/>
      <c r="H40" s="3"/>
      <c r="I40" s="3"/>
    </row>
    <row r="41" ht="13.5">
      <c r="E41" s="3" t="s">
        <v>49</v>
      </c>
    </row>
  </sheetData>
  <sheetProtection/>
  <mergeCells count="4">
    <mergeCell ref="A2:I2"/>
    <mergeCell ref="A3:I3"/>
    <mergeCell ref="A17:I17"/>
    <mergeCell ref="A32:I32"/>
  </mergeCells>
  <printOptions/>
  <pageMargins left="0.4330708661417323" right="0.2362204724409449" top="0.984251968503937" bottom="0.984251968503937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s="15" t="s">
        <v>39</v>
      </c>
      <c r="B1" s="16"/>
      <c r="C1" s="16"/>
      <c r="D1" s="16"/>
      <c r="E1" s="16"/>
      <c r="F1" s="12"/>
    </row>
    <row r="2" spans="1:6" ht="12.75">
      <c r="A2" s="13" t="s">
        <v>21</v>
      </c>
      <c r="B2" s="14" t="s">
        <v>43</v>
      </c>
      <c r="C2" s="14"/>
      <c r="D2" s="14"/>
      <c r="E2" s="13" t="s">
        <v>41</v>
      </c>
      <c r="F2" s="13" t="s">
        <v>42</v>
      </c>
    </row>
    <row r="3" spans="1:6" ht="12.75">
      <c r="A3" s="17"/>
      <c r="B3" s="18"/>
      <c r="C3" s="18"/>
      <c r="D3" s="18"/>
      <c r="E3" s="17"/>
      <c r="F3" s="11"/>
    </row>
    <row r="4" spans="1:6" ht="12.75">
      <c r="A4" s="11">
        <v>110097.13</v>
      </c>
      <c r="B4" s="12" t="s">
        <v>40</v>
      </c>
      <c r="C4" s="12"/>
      <c r="D4" s="12"/>
      <c r="E4" s="11"/>
      <c r="F4" s="11"/>
    </row>
    <row r="5" spans="1:6" ht="12.75">
      <c r="A5" s="11"/>
      <c r="B5" s="12"/>
      <c r="C5" s="12"/>
      <c r="D5" s="12"/>
      <c r="E5" s="11"/>
      <c r="F5" s="11"/>
    </row>
    <row r="6" spans="1:6" ht="12.75">
      <c r="A6" s="11">
        <v>548.98</v>
      </c>
      <c r="B6" s="26">
        <v>43098</v>
      </c>
      <c r="C6" s="12" t="s">
        <v>44</v>
      </c>
      <c r="D6" s="12"/>
      <c r="E6" s="11"/>
      <c r="F6" s="11">
        <v>548.98</v>
      </c>
    </row>
    <row r="7" spans="1:6" ht="12.75">
      <c r="A7" s="11"/>
      <c r="B7" s="26"/>
      <c r="C7" s="12"/>
      <c r="D7" s="12"/>
      <c r="E7" s="11"/>
      <c r="F7" s="11"/>
    </row>
    <row r="8" spans="1:6" ht="12.75">
      <c r="A8" s="11"/>
      <c r="B8" s="26"/>
      <c r="C8" s="12"/>
      <c r="D8" s="12"/>
      <c r="E8" s="11"/>
      <c r="F8" s="11"/>
    </row>
    <row r="9" spans="1:6" ht="12.75">
      <c r="A9" s="11"/>
      <c r="B9" s="26"/>
      <c r="C9" s="12"/>
      <c r="D9" s="12"/>
      <c r="E9" s="11"/>
      <c r="F9" s="11"/>
    </row>
    <row r="10" spans="1:6" ht="12.75">
      <c r="A10" s="11"/>
      <c r="B10" s="26"/>
      <c r="C10" s="12"/>
      <c r="D10" s="12"/>
      <c r="E10" s="11"/>
      <c r="F10" s="11"/>
    </row>
    <row r="11" spans="1:6" ht="12.75">
      <c r="A11" s="11"/>
      <c r="B11" s="26"/>
      <c r="C11" s="12"/>
      <c r="D11" s="12"/>
      <c r="E11" s="11"/>
      <c r="F11" s="11"/>
    </row>
    <row r="12" spans="1:6" ht="12.75">
      <c r="A12" s="11"/>
      <c r="B12" s="26"/>
      <c r="C12" s="12"/>
      <c r="D12" s="12"/>
      <c r="E12" s="11"/>
      <c r="F12" s="11"/>
    </row>
    <row r="13" spans="1:6" ht="12.75">
      <c r="A13" s="11"/>
      <c r="B13" s="12"/>
      <c r="C13" s="12"/>
      <c r="D13" s="12"/>
      <c r="E13" s="11"/>
      <c r="F13" s="11"/>
    </row>
    <row r="14" spans="1:6" ht="12.75">
      <c r="A14" s="11"/>
      <c r="B14" s="12"/>
      <c r="C14" s="12"/>
      <c r="D14" s="12"/>
      <c r="E14" s="11"/>
      <c r="F14" s="11"/>
    </row>
    <row r="15" spans="1:6" ht="12.75">
      <c r="A15" s="11"/>
      <c r="B15" s="12"/>
      <c r="C15" s="12"/>
      <c r="D15" s="12"/>
      <c r="E15" s="11"/>
      <c r="F15" s="11"/>
    </row>
    <row r="16" spans="1:6" ht="12.75">
      <c r="A16" s="11"/>
      <c r="B16" s="12"/>
      <c r="C16" s="12"/>
      <c r="D16" s="12"/>
      <c r="E16" s="11"/>
      <c r="F16" s="11"/>
    </row>
    <row r="17" spans="1:6" ht="12.75">
      <c r="A17" s="11"/>
      <c r="B17" s="12"/>
      <c r="C17" s="12"/>
      <c r="D17" s="12"/>
      <c r="E17" s="11"/>
      <c r="F17" s="11"/>
    </row>
    <row r="18" spans="1:6" ht="12.75">
      <c r="A18" s="13">
        <f>SUM(A4:A17)</f>
        <v>110646.11</v>
      </c>
      <c r="B18" s="14" t="s">
        <v>22</v>
      </c>
      <c r="C18" s="14"/>
      <c r="D18" s="14"/>
      <c r="E18" s="13">
        <f>SUM(E3:E17)</f>
        <v>0</v>
      </c>
      <c r="F18" s="13">
        <f>SUM(F3:F17)</f>
        <v>548.98</v>
      </c>
    </row>
    <row r="19" spans="1:6" ht="12.75">
      <c r="A19" s="11"/>
      <c r="B19" s="12"/>
      <c r="C19" s="12"/>
      <c r="D19" s="12"/>
      <c r="E19" s="12"/>
      <c r="F19" s="12"/>
    </row>
    <row r="20" spans="1:6" ht="12.75">
      <c r="A20" s="11">
        <f>'2017'!D29</f>
        <v>110646.11</v>
      </c>
      <c r="B20" s="12" t="s">
        <v>23</v>
      </c>
      <c r="C20" s="12"/>
      <c r="D20" s="12"/>
      <c r="E20" s="12"/>
      <c r="F20" s="12"/>
    </row>
    <row r="21" spans="1:6" ht="12.75">
      <c r="A21" s="11">
        <f>A18-A20</f>
        <v>0</v>
      </c>
      <c r="B21" s="12" t="s">
        <v>24</v>
      </c>
      <c r="C21" s="12"/>
      <c r="D21" s="12"/>
      <c r="E21" s="12"/>
      <c r="F21" s="12"/>
    </row>
    <row r="22" spans="1:6" ht="12.75">
      <c r="A22" s="11"/>
      <c r="B22" s="12"/>
      <c r="C22" s="12"/>
      <c r="D22" s="12"/>
      <c r="E22" s="12"/>
      <c r="F22" s="12"/>
    </row>
    <row r="23" spans="1:6" ht="12.75">
      <c r="A23" s="27">
        <v>42771</v>
      </c>
      <c r="B23" s="19" t="s">
        <v>25</v>
      </c>
      <c r="C23" s="19"/>
      <c r="D23" s="12" t="s">
        <v>45</v>
      </c>
      <c r="E23" s="12"/>
      <c r="F23" s="12"/>
    </row>
    <row r="24" spans="1:6" ht="12.75">
      <c r="A24" s="11"/>
      <c r="B24" s="12"/>
      <c r="C24" s="12"/>
      <c r="D24" s="12"/>
      <c r="E24" s="12"/>
      <c r="F24" s="12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41"/>
  <sheetViews>
    <sheetView tabSelected="1" zoomScalePageLayoutView="0" workbookViewId="0" topLeftCell="A23">
      <selection activeCell="B35" sqref="B35"/>
    </sheetView>
  </sheetViews>
  <sheetFormatPr defaultColWidth="11.421875" defaultRowHeight="12.75"/>
  <cols>
    <col min="3" max="3" width="24.7109375" style="0" customWidth="1"/>
    <col min="7" max="7" width="0" style="0" hidden="1" customWidth="1"/>
    <col min="8" max="9" width="11.421875" style="30" customWidth="1"/>
  </cols>
  <sheetData>
    <row r="2" spans="1:15" ht="24.75">
      <c r="A2" s="51" t="s">
        <v>47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8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6" spans="1:15" ht="13.5">
      <c r="A6" s="3"/>
      <c r="B6" s="3"/>
      <c r="C6" s="3"/>
      <c r="D6" s="29">
        <v>2019</v>
      </c>
      <c r="E6" s="3"/>
      <c r="F6" s="29">
        <v>2018</v>
      </c>
      <c r="G6" s="29"/>
      <c r="H6" s="31"/>
      <c r="I6" s="31"/>
      <c r="J6" s="20">
        <v>2017</v>
      </c>
      <c r="K6" s="20">
        <v>2016</v>
      </c>
      <c r="L6" s="20"/>
      <c r="M6" s="5">
        <v>2015</v>
      </c>
      <c r="N6" s="5">
        <v>2014</v>
      </c>
      <c r="O6" s="1"/>
    </row>
    <row r="7" spans="1:15" ht="13.5">
      <c r="A7" s="2" t="s">
        <v>15</v>
      </c>
      <c r="B7" s="3"/>
      <c r="C7" s="3"/>
      <c r="D7" s="28"/>
      <c r="E7" s="3"/>
      <c r="F7" s="28"/>
      <c r="G7" s="28"/>
      <c r="H7" s="32"/>
      <c r="I7" s="32"/>
      <c r="J7" s="21"/>
      <c r="K7" s="21"/>
      <c r="L7" s="21"/>
      <c r="M7" s="3"/>
      <c r="N7" s="3"/>
      <c r="O7" s="1"/>
    </row>
    <row r="8" spans="1:16" ht="13.5">
      <c r="A8" s="3" t="s">
        <v>1</v>
      </c>
      <c r="B8" s="3"/>
      <c r="C8" s="3"/>
      <c r="D8" s="40">
        <v>40000</v>
      </c>
      <c r="E8" s="46"/>
      <c r="F8" s="40">
        <v>50000</v>
      </c>
      <c r="G8" s="38"/>
      <c r="H8" s="42"/>
      <c r="I8" s="42"/>
      <c r="J8" s="22">
        <f>-'Utført kontroll 2016'!D18</f>
        <v>0</v>
      </c>
      <c r="K8" s="22">
        <f>-'Utført kontroll 2016'!E18</f>
        <v>9046</v>
      </c>
      <c r="L8" s="22"/>
      <c r="M8" s="9">
        <v>44482.48</v>
      </c>
      <c r="N8" s="4">
        <v>55898.18</v>
      </c>
      <c r="O8" s="1"/>
      <c r="P8" s="34"/>
    </row>
    <row r="9" spans="1:15" ht="13.5">
      <c r="A9" s="5" t="s">
        <v>2</v>
      </c>
      <c r="B9" s="5"/>
      <c r="C9" s="5"/>
      <c r="D9" s="40">
        <f>SUM(D8)</f>
        <v>40000</v>
      </c>
      <c r="E9" s="47"/>
      <c r="F9" s="40">
        <f>SUM(F8)</f>
        <v>50000</v>
      </c>
      <c r="G9" s="38"/>
      <c r="H9" s="42"/>
      <c r="I9" s="42"/>
      <c r="J9" s="23">
        <f>SUM(J8)</f>
        <v>0</v>
      </c>
      <c r="K9" s="23">
        <f>SUM(K8)</f>
        <v>9046</v>
      </c>
      <c r="L9" s="23"/>
      <c r="M9" s="10">
        <v>-44482.48</v>
      </c>
      <c r="N9" s="6">
        <v>-55898.18</v>
      </c>
      <c r="O9" s="7"/>
    </row>
    <row r="10" spans="1:15" ht="13.5">
      <c r="A10" s="3"/>
      <c r="B10" s="3"/>
      <c r="C10" s="3"/>
      <c r="D10" s="40"/>
      <c r="E10" s="46"/>
      <c r="F10" s="40"/>
      <c r="G10" s="38"/>
      <c r="H10" s="42"/>
      <c r="I10" s="42"/>
      <c r="J10" s="24"/>
      <c r="K10" s="24"/>
      <c r="L10" s="24"/>
      <c r="M10" s="4"/>
      <c r="N10" s="4"/>
      <c r="O10" s="1"/>
    </row>
    <row r="11" spans="1:15" ht="13.5">
      <c r="A11" s="3"/>
      <c r="B11" s="3"/>
      <c r="C11" s="3"/>
      <c r="D11" s="40"/>
      <c r="E11" s="46"/>
      <c r="F11" s="40"/>
      <c r="G11" s="38"/>
      <c r="H11" s="42"/>
      <c r="I11" s="42"/>
      <c r="J11" s="24"/>
      <c r="K11" s="24"/>
      <c r="L11" s="24"/>
      <c r="M11" s="4"/>
      <c r="N11" s="4"/>
      <c r="O11" s="1"/>
    </row>
    <row r="12" spans="1:15" ht="13.5">
      <c r="A12" s="2" t="s">
        <v>3</v>
      </c>
      <c r="B12" s="3"/>
      <c r="C12" s="3"/>
      <c r="D12" s="40"/>
      <c r="E12" s="46"/>
      <c r="F12" s="40"/>
      <c r="G12" s="38"/>
      <c r="H12" s="42"/>
      <c r="I12" s="42"/>
      <c r="J12" s="24"/>
      <c r="K12" s="24"/>
      <c r="L12" s="24"/>
      <c r="M12" s="4"/>
      <c r="N12" s="4"/>
      <c r="O12" s="1"/>
    </row>
    <row r="13" spans="1:15" ht="13.5">
      <c r="A13" s="3" t="s">
        <v>4</v>
      </c>
      <c r="B13" s="3"/>
      <c r="C13" s="3"/>
      <c r="D13" s="40">
        <v>258.47</v>
      </c>
      <c r="E13" s="46"/>
      <c r="F13" s="40">
        <v>289.83</v>
      </c>
      <c r="G13" s="38"/>
      <c r="H13" s="42"/>
      <c r="I13" s="42"/>
      <c r="J13" s="22">
        <v>548.98</v>
      </c>
      <c r="K13" s="22">
        <v>566.68</v>
      </c>
      <c r="L13" s="22"/>
      <c r="M13" s="9">
        <v>1908.45</v>
      </c>
      <c r="N13" s="4">
        <v>4318.66</v>
      </c>
      <c r="O13" s="1"/>
    </row>
    <row r="14" spans="1:15" ht="13.5">
      <c r="A14" s="5" t="s">
        <v>5</v>
      </c>
      <c r="B14" s="5"/>
      <c r="C14" s="5"/>
      <c r="D14" s="41">
        <f>D13-D8</f>
        <v>-39741.53</v>
      </c>
      <c r="E14" s="47"/>
      <c r="F14" s="41">
        <f>F13-F8</f>
        <v>-49710.17</v>
      </c>
      <c r="G14" s="39"/>
      <c r="H14" s="43"/>
      <c r="I14" s="43"/>
      <c r="J14" s="25">
        <f>J13-J9</f>
        <v>548.98</v>
      </c>
      <c r="K14" s="25">
        <f>K13-K9</f>
        <v>-8479.32</v>
      </c>
      <c r="L14" s="25"/>
      <c r="M14" s="6">
        <f>M9+M13</f>
        <v>-42574.030000000006</v>
      </c>
      <c r="N14" s="6">
        <f>N9+N13</f>
        <v>-51579.520000000004</v>
      </c>
      <c r="O14" s="7"/>
    </row>
    <row r="15" spans="1:15" ht="13.5">
      <c r="A15" s="3"/>
      <c r="B15" s="3"/>
      <c r="C15" s="3"/>
      <c r="D15" s="3"/>
      <c r="E15" s="3"/>
      <c r="F15" s="3"/>
      <c r="G15" s="3"/>
      <c r="H15" s="32"/>
      <c r="I15" s="32"/>
      <c r="J15" s="3"/>
      <c r="K15" s="3"/>
      <c r="L15" s="3"/>
      <c r="M15" s="4"/>
      <c r="N15" s="4"/>
      <c r="O15" s="1"/>
    </row>
    <row r="16" spans="1:15" ht="13.5">
      <c r="A16" s="3"/>
      <c r="B16" s="3"/>
      <c r="C16" s="3"/>
      <c r="D16" s="3"/>
      <c r="E16" s="3"/>
      <c r="F16" s="3"/>
      <c r="G16" s="3"/>
      <c r="H16" s="32"/>
      <c r="I16" s="32"/>
      <c r="J16" s="3"/>
      <c r="K16" s="3"/>
      <c r="L16" s="3"/>
      <c r="M16" s="4"/>
      <c r="N16" s="4"/>
      <c r="O16" s="1"/>
    </row>
    <row r="17" spans="1:15" ht="24.75">
      <c r="A17" s="51" t="s">
        <v>48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.75">
      <c r="A18" s="1"/>
      <c r="B18" s="1"/>
      <c r="C18" s="1"/>
      <c r="D18" s="1"/>
      <c r="E18" s="1"/>
      <c r="F18" s="1"/>
      <c r="G18" s="1"/>
      <c r="H18" s="33"/>
      <c r="I18" s="33"/>
      <c r="J18" s="1"/>
      <c r="K18" s="1"/>
      <c r="L18" s="1"/>
      <c r="M18" s="1"/>
      <c r="N18" s="1"/>
      <c r="O18" s="1"/>
    </row>
    <row r="19" spans="1:15" ht="13.5">
      <c r="A19" s="2" t="s">
        <v>6</v>
      </c>
      <c r="B19" s="3"/>
      <c r="C19" s="3"/>
      <c r="D19" s="29">
        <f>D6</f>
        <v>2019</v>
      </c>
      <c r="E19" s="3"/>
      <c r="F19" s="29">
        <v>2018</v>
      </c>
      <c r="G19" s="29"/>
      <c r="H19" s="31"/>
      <c r="I19" s="31"/>
      <c r="J19" s="20">
        <v>2017</v>
      </c>
      <c r="K19" s="20">
        <v>2016</v>
      </c>
      <c r="L19" s="20"/>
      <c r="M19" s="5">
        <v>2015</v>
      </c>
      <c r="N19" s="5">
        <v>2014</v>
      </c>
      <c r="O19" s="3"/>
    </row>
    <row r="20" spans="1:15" ht="13.5">
      <c r="A20" s="3"/>
      <c r="B20" s="3"/>
      <c r="C20" s="3"/>
      <c r="D20" s="28"/>
      <c r="E20" s="3"/>
      <c r="F20" s="28"/>
      <c r="G20" s="28"/>
      <c r="H20" s="32"/>
      <c r="I20" s="32"/>
      <c r="J20" s="3"/>
      <c r="K20" s="3"/>
      <c r="L20" s="3"/>
      <c r="M20" s="3"/>
      <c r="N20" s="3"/>
      <c r="O20" s="3"/>
    </row>
    <row r="21" spans="1:15" ht="13.5">
      <c r="A21" s="3" t="s">
        <v>28</v>
      </c>
      <c r="B21" s="3"/>
      <c r="C21" s="3"/>
      <c r="D21" s="40">
        <v>21194.41</v>
      </c>
      <c r="E21" s="46"/>
      <c r="F21" s="40">
        <v>60935.94</v>
      </c>
      <c r="G21" s="40"/>
      <c r="H21" s="44"/>
      <c r="I21" s="44"/>
      <c r="J21" s="22">
        <v>110646.11</v>
      </c>
      <c r="K21" s="22">
        <v>110097.13</v>
      </c>
      <c r="L21" s="22"/>
      <c r="M21" s="9">
        <v>118576.45</v>
      </c>
      <c r="N21" s="4">
        <v>161150.48</v>
      </c>
      <c r="O21" s="3"/>
    </row>
    <row r="22" spans="1:15" ht="13.5">
      <c r="A22" s="5" t="s">
        <v>7</v>
      </c>
      <c r="B22" s="5"/>
      <c r="C22" s="5"/>
      <c r="D22" s="41">
        <f>SUM(D21:D21)</f>
        <v>21194.41</v>
      </c>
      <c r="E22" s="47"/>
      <c r="F22" s="41">
        <f>SUM(F21:F21)</f>
        <v>60935.94</v>
      </c>
      <c r="G22" s="41"/>
      <c r="H22" s="45"/>
      <c r="I22" s="45"/>
      <c r="J22" s="25">
        <f>SUM(J21:J21)</f>
        <v>110646.11</v>
      </c>
      <c r="K22" s="25">
        <f>SUM(K21:K21)</f>
        <v>110097.13</v>
      </c>
      <c r="L22" s="25"/>
      <c r="M22" s="6">
        <f>SUM(M21:M21)</f>
        <v>118576.45</v>
      </c>
      <c r="N22" s="6">
        <f>SUM(N21:N21)</f>
        <v>161150.48</v>
      </c>
      <c r="O22" s="5"/>
    </row>
    <row r="23" spans="1:15" ht="13.5">
      <c r="A23" s="3"/>
      <c r="B23" s="3"/>
      <c r="C23" s="3"/>
      <c r="D23" s="40"/>
      <c r="E23" s="46"/>
      <c r="F23" s="40"/>
      <c r="G23" s="40"/>
      <c r="H23" s="44"/>
      <c r="I23" s="44"/>
      <c r="J23" s="24"/>
      <c r="K23" s="24"/>
      <c r="L23" s="24"/>
      <c r="M23" s="4"/>
      <c r="N23" s="4"/>
      <c r="O23" s="3"/>
    </row>
    <row r="24" spans="1:15" ht="13.5">
      <c r="A24" s="3"/>
      <c r="B24" s="3"/>
      <c r="C24" s="3"/>
      <c r="D24" s="40"/>
      <c r="E24" s="46"/>
      <c r="F24" s="40"/>
      <c r="G24" s="40"/>
      <c r="H24" s="44"/>
      <c r="I24" s="44"/>
      <c r="J24" s="24"/>
      <c r="K24" s="24"/>
      <c r="L24" s="24"/>
      <c r="M24" s="4"/>
      <c r="N24" s="4"/>
      <c r="O24" s="3"/>
    </row>
    <row r="25" spans="1:15" ht="13.5">
      <c r="A25" s="2" t="s">
        <v>8</v>
      </c>
      <c r="B25" s="3"/>
      <c r="C25" s="3"/>
      <c r="D25" s="40"/>
      <c r="E25" s="46"/>
      <c r="F25" s="40"/>
      <c r="G25" s="40"/>
      <c r="H25" s="44"/>
      <c r="I25" s="44"/>
      <c r="J25" s="24"/>
      <c r="K25" s="24"/>
      <c r="L25" s="24"/>
      <c r="M25" s="4"/>
      <c r="N25" s="4"/>
      <c r="O25" s="3"/>
    </row>
    <row r="26" spans="1:15" ht="13.5">
      <c r="A26" s="3"/>
      <c r="B26" s="3"/>
      <c r="C26" s="3"/>
      <c r="D26" s="40"/>
      <c r="E26" s="46"/>
      <c r="F26" s="40"/>
      <c r="G26" s="40"/>
      <c r="H26" s="44"/>
      <c r="I26" s="44"/>
      <c r="J26" s="24"/>
      <c r="K26" s="24"/>
      <c r="L26" s="24"/>
      <c r="M26" s="4"/>
      <c r="N26" s="4"/>
      <c r="O26" s="3"/>
    </row>
    <row r="27" spans="1:15" ht="13.5">
      <c r="A27" s="3" t="s">
        <v>9</v>
      </c>
      <c r="B27" s="3"/>
      <c r="C27" s="3"/>
      <c r="D27" s="40">
        <v>60935.94</v>
      </c>
      <c r="E27" s="46"/>
      <c r="F27" s="40">
        <v>110646.11</v>
      </c>
      <c r="G27" s="40"/>
      <c r="H27" s="44"/>
      <c r="I27" s="44"/>
      <c r="J27" s="22">
        <f>K29</f>
        <v>110097.13</v>
      </c>
      <c r="K27" s="22">
        <v>118576.45</v>
      </c>
      <c r="L27" s="22"/>
      <c r="M27" s="9">
        <v>161150.48</v>
      </c>
      <c r="N27" s="4">
        <v>212730</v>
      </c>
      <c r="O27" s="3"/>
    </row>
    <row r="28" spans="1:15" ht="13.5">
      <c r="A28" s="3" t="s">
        <v>10</v>
      </c>
      <c r="B28" s="3"/>
      <c r="C28" s="3"/>
      <c r="D28" s="40">
        <f>D14</f>
        <v>-39741.53</v>
      </c>
      <c r="E28" s="46"/>
      <c r="F28" s="40">
        <f>F14</f>
        <v>-49710.17</v>
      </c>
      <c r="G28" s="40"/>
      <c r="H28" s="44"/>
      <c r="I28" s="44"/>
      <c r="J28" s="22">
        <f>J14</f>
        <v>548.98</v>
      </c>
      <c r="K28" s="22">
        <f>K14</f>
        <v>-8479.32</v>
      </c>
      <c r="L28" s="22"/>
      <c r="M28" s="9">
        <f>M14</f>
        <v>-42574.030000000006</v>
      </c>
      <c r="N28" s="4">
        <f>N14</f>
        <v>-51579.520000000004</v>
      </c>
      <c r="O28" s="3"/>
    </row>
    <row r="29" spans="1:15" ht="13.5">
      <c r="A29" s="5" t="s">
        <v>16</v>
      </c>
      <c r="B29" s="5"/>
      <c r="C29" s="5"/>
      <c r="D29" s="41">
        <f>SUM(D27:D28)</f>
        <v>21194.410000000003</v>
      </c>
      <c r="E29" s="47"/>
      <c r="F29" s="41">
        <f>SUM(F27:F28)</f>
        <v>60935.94</v>
      </c>
      <c r="G29" s="41"/>
      <c r="H29" s="45"/>
      <c r="I29" s="45"/>
      <c r="J29" s="25">
        <f>SUM(J27:J28)</f>
        <v>110646.11</v>
      </c>
      <c r="K29" s="25">
        <f>SUM(K27:K28)</f>
        <v>110097.13</v>
      </c>
      <c r="L29" s="25"/>
      <c r="M29" s="6">
        <f>SUM(M27:M28)</f>
        <v>118576.45000000001</v>
      </c>
      <c r="N29" s="6">
        <f>SUM(N27:N28)</f>
        <v>161150.47999999998</v>
      </c>
      <c r="O29" s="5"/>
    </row>
    <row r="30" spans="1:15" ht="13.5">
      <c r="A30" s="5"/>
      <c r="B30" s="5"/>
      <c r="C30" s="5"/>
      <c r="D30" s="5"/>
      <c r="E30" s="5"/>
      <c r="F30" s="5"/>
      <c r="G30" s="5"/>
      <c r="H30" s="31"/>
      <c r="I30" s="31"/>
      <c r="J30" s="5"/>
      <c r="K30" s="5"/>
      <c r="L30" s="5"/>
      <c r="M30" s="6"/>
      <c r="N30" s="6"/>
      <c r="O30" s="5"/>
    </row>
    <row r="31" spans="1:15" ht="13.5">
      <c r="A31" s="3"/>
      <c r="B31" s="3"/>
      <c r="C31" s="3"/>
      <c r="D31" s="46"/>
      <c r="E31" s="3"/>
      <c r="F31" s="3"/>
      <c r="G31" s="3"/>
      <c r="H31" s="32"/>
      <c r="I31" s="32"/>
      <c r="J31" s="3"/>
      <c r="K31" s="3"/>
      <c r="L31" s="3"/>
      <c r="M31" s="4"/>
      <c r="N31" s="4"/>
      <c r="O31" s="3"/>
    </row>
    <row r="32" spans="1:15" ht="13.5">
      <c r="A32" s="53" t="s">
        <v>55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3.5">
      <c r="A33" s="3"/>
      <c r="B33" s="3"/>
      <c r="C33" s="3"/>
      <c r="D33" s="3"/>
      <c r="E33" s="3"/>
      <c r="F33" s="3"/>
      <c r="G33" s="3"/>
      <c r="H33" s="32"/>
      <c r="I33" s="32"/>
      <c r="J33" s="3"/>
      <c r="K33" s="3"/>
      <c r="L33" s="3"/>
      <c r="M33" s="3"/>
      <c r="N33" s="3"/>
      <c r="O33" s="3"/>
    </row>
    <row r="34" spans="1:15" ht="13.5">
      <c r="A34" s="3"/>
      <c r="B34" s="3"/>
      <c r="C34" s="3"/>
      <c r="D34" s="3"/>
      <c r="E34" s="3"/>
      <c r="F34" s="3"/>
      <c r="G34" s="3"/>
      <c r="H34" s="32"/>
      <c r="I34" s="32"/>
      <c r="J34" s="3"/>
      <c r="K34" s="3"/>
      <c r="L34" s="3"/>
      <c r="M34" s="3"/>
      <c r="N34" s="3"/>
      <c r="O34" s="3"/>
    </row>
    <row r="35" spans="1:15" ht="13.5">
      <c r="A35" s="3" t="s">
        <v>56</v>
      </c>
      <c r="B35" s="3"/>
      <c r="C35" s="3"/>
      <c r="D35" s="3" t="s">
        <v>57</v>
      </c>
      <c r="E35" s="3"/>
      <c r="F35" s="3"/>
      <c r="G35" s="3"/>
      <c r="H35" s="32"/>
      <c r="I35" s="32"/>
      <c r="J35" s="3"/>
      <c r="K35" s="3"/>
      <c r="L35" s="3"/>
      <c r="M35" s="3"/>
      <c r="N35" s="3"/>
      <c r="O35" s="3"/>
    </row>
    <row r="36" spans="1:15" ht="13.5">
      <c r="A36" s="3" t="s">
        <v>12</v>
      </c>
      <c r="B36" s="3"/>
      <c r="C36" s="3"/>
      <c r="D36" s="3"/>
      <c r="E36" s="3"/>
      <c r="F36" s="3"/>
      <c r="G36" s="3"/>
      <c r="H36" s="32"/>
      <c r="I36" s="32"/>
      <c r="J36" s="3"/>
      <c r="K36" s="3"/>
      <c r="L36" s="3"/>
      <c r="M36" s="3"/>
      <c r="N36" s="3"/>
      <c r="O36" s="3"/>
    </row>
    <row r="37" spans="1:15" ht="13.5">
      <c r="A37" s="3" t="s">
        <v>49</v>
      </c>
      <c r="B37" s="3"/>
      <c r="C37" s="3"/>
      <c r="D37" s="3" t="s">
        <v>49</v>
      </c>
      <c r="E37" s="3"/>
      <c r="F37" s="3"/>
      <c r="G37" s="3"/>
      <c r="H37" s="32"/>
      <c r="I37" s="32"/>
      <c r="J37" s="3"/>
      <c r="K37" s="3"/>
      <c r="L37" s="3"/>
      <c r="M37" s="3"/>
      <c r="N37" s="3"/>
      <c r="O37" s="3"/>
    </row>
    <row r="38" spans="1:15" ht="13.5">
      <c r="A38" s="3"/>
      <c r="B38" s="3"/>
      <c r="C38" s="3"/>
      <c r="D38" s="3"/>
      <c r="E38" s="3"/>
      <c r="F38" s="3"/>
      <c r="G38" s="3"/>
      <c r="H38" s="32"/>
      <c r="I38" s="32"/>
      <c r="J38" s="3"/>
      <c r="K38" s="3"/>
      <c r="L38" s="3"/>
      <c r="M38" s="3"/>
      <c r="N38" s="3"/>
      <c r="O38" s="3"/>
    </row>
    <row r="39" spans="1:15" ht="13.5">
      <c r="A39" s="3"/>
      <c r="B39" s="3"/>
      <c r="C39" s="3"/>
      <c r="D39" s="3" t="s">
        <v>58</v>
      </c>
      <c r="E39" s="3"/>
      <c r="F39" s="3"/>
      <c r="G39" s="3"/>
      <c r="H39" s="32"/>
      <c r="I39" s="32"/>
      <c r="J39" s="3"/>
      <c r="K39" s="3"/>
      <c r="L39" s="3"/>
      <c r="M39" s="3"/>
      <c r="N39" s="3"/>
      <c r="O39" s="3"/>
    </row>
    <row r="40" spans="1:15" ht="13.5">
      <c r="A40" s="3"/>
      <c r="B40" s="3"/>
      <c r="C40" s="3"/>
      <c r="D40" s="3"/>
      <c r="E40" s="3"/>
      <c r="F40" s="3"/>
      <c r="G40" s="3"/>
      <c r="H40" s="32"/>
      <c r="I40" s="32"/>
      <c r="J40" s="3"/>
      <c r="K40" s="3"/>
      <c r="L40" s="3"/>
      <c r="M40" s="3"/>
      <c r="N40" s="3"/>
      <c r="O40" s="3"/>
    </row>
    <row r="41" spans="4:11" ht="13.5">
      <c r="D41" s="3" t="s">
        <v>49</v>
      </c>
      <c r="F41" s="3"/>
      <c r="G41" s="3"/>
      <c r="H41" s="32"/>
      <c r="I41" s="32"/>
      <c r="K41" s="3"/>
    </row>
  </sheetData>
  <sheetProtection/>
  <mergeCells count="4">
    <mergeCell ref="A2:O2"/>
    <mergeCell ref="A3:O3"/>
    <mergeCell ref="A17:O17"/>
    <mergeCell ref="A32:O32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21" sqref="A21"/>
    </sheetView>
  </sheetViews>
  <sheetFormatPr defaultColWidth="11.421875" defaultRowHeight="12.75"/>
  <cols>
    <col min="5" max="5" width="8.8515625" style="0" bestFit="1" customWidth="1"/>
    <col min="6" max="6" width="6.140625" style="0" bestFit="1" customWidth="1"/>
  </cols>
  <sheetData>
    <row r="1" spans="1:6" ht="12.75">
      <c r="A1" s="15" t="s">
        <v>50</v>
      </c>
      <c r="B1" s="16"/>
      <c r="C1" s="16"/>
      <c r="D1" s="16"/>
      <c r="E1" s="16"/>
      <c r="F1" s="12"/>
    </row>
    <row r="2" spans="1:6" ht="12.75">
      <c r="A2" s="13" t="s">
        <v>21</v>
      </c>
      <c r="B2" s="14" t="s">
        <v>43</v>
      </c>
      <c r="C2" s="14"/>
      <c r="D2" s="14"/>
      <c r="E2" s="13" t="s">
        <v>41</v>
      </c>
      <c r="F2" s="13" t="s">
        <v>42</v>
      </c>
    </row>
    <row r="3" spans="1:6" ht="12.75">
      <c r="A3" s="17"/>
      <c r="B3" s="18"/>
      <c r="C3" s="18"/>
      <c r="D3" s="18"/>
      <c r="E3" s="17"/>
      <c r="F3" s="11"/>
    </row>
    <row r="4" spans="1:6" ht="12.75">
      <c r="A4" s="11">
        <v>110646.11</v>
      </c>
      <c r="B4" s="12" t="s">
        <v>51</v>
      </c>
      <c r="C4" s="12"/>
      <c r="D4" s="12"/>
      <c r="E4" s="11"/>
      <c r="F4" s="11"/>
    </row>
    <row r="5" spans="1:6" ht="12.75">
      <c r="A5" s="11"/>
      <c r="B5" s="12"/>
      <c r="C5" s="12"/>
      <c r="D5" s="12"/>
      <c r="E5" s="11"/>
      <c r="F5" s="11"/>
    </row>
    <row r="6" spans="1:6" ht="12.75">
      <c r="A6" s="11">
        <v>289.83</v>
      </c>
      <c r="B6" s="26">
        <v>43098</v>
      </c>
      <c r="C6" s="12" t="s">
        <v>44</v>
      </c>
      <c r="D6" s="12"/>
      <c r="E6" s="11"/>
      <c r="F6" s="11">
        <f>A6</f>
        <v>289.83</v>
      </c>
    </row>
    <row r="7" spans="1:6" ht="12.75">
      <c r="A7" s="11"/>
      <c r="B7" s="26"/>
      <c r="C7" s="12"/>
      <c r="D7" s="12"/>
      <c r="E7" s="11"/>
      <c r="F7" s="11"/>
    </row>
    <row r="8" spans="1:6" ht="12.75">
      <c r="A8" s="11"/>
      <c r="B8" s="26"/>
      <c r="C8" s="12"/>
      <c r="D8" s="12"/>
      <c r="E8" s="11"/>
      <c r="F8" s="11"/>
    </row>
    <row r="9" spans="1:6" ht="12.75">
      <c r="A9" s="11">
        <v>-25000</v>
      </c>
      <c r="B9" s="26">
        <v>43166</v>
      </c>
      <c r="C9" s="12" t="s">
        <v>52</v>
      </c>
      <c r="D9" s="12"/>
      <c r="E9" s="11">
        <f>A9</f>
        <v>-25000</v>
      </c>
      <c r="F9" s="11"/>
    </row>
    <row r="10" spans="1:6" ht="12.75">
      <c r="A10" s="11">
        <v>-25000</v>
      </c>
      <c r="B10" s="26">
        <v>43166</v>
      </c>
      <c r="C10" s="12" t="s">
        <v>53</v>
      </c>
      <c r="D10" s="12"/>
      <c r="E10" s="11">
        <f>A10</f>
        <v>-25000</v>
      </c>
      <c r="F10" s="11"/>
    </row>
    <row r="11" spans="1:6" ht="12.75">
      <c r="A11" s="11"/>
      <c r="B11" s="26"/>
      <c r="C11" s="12"/>
      <c r="D11" s="12"/>
      <c r="E11" s="11"/>
      <c r="F11" s="11"/>
    </row>
    <row r="12" spans="1:6" ht="12.75">
      <c r="A12" s="11"/>
      <c r="B12" s="26"/>
      <c r="C12" s="12"/>
      <c r="D12" s="12"/>
      <c r="E12" s="11"/>
      <c r="F12" s="11"/>
    </row>
    <row r="13" spans="1:6" ht="12.75">
      <c r="A13" s="11"/>
      <c r="B13" s="12"/>
      <c r="C13" s="12"/>
      <c r="D13" s="12"/>
      <c r="E13" s="11"/>
      <c r="F13" s="11"/>
    </row>
    <row r="14" spans="1:6" ht="12.75">
      <c r="A14" s="11"/>
      <c r="B14" s="12"/>
      <c r="C14" s="12"/>
      <c r="D14" s="12"/>
      <c r="E14" s="11"/>
      <c r="F14" s="11"/>
    </row>
    <row r="15" spans="1:6" ht="12.75">
      <c r="A15" s="11"/>
      <c r="B15" s="12"/>
      <c r="C15" s="12"/>
      <c r="D15" s="12"/>
      <c r="E15" s="11"/>
      <c r="F15" s="11"/>
    </row>
    <row r="16" spans="1:6" ht="12.75">
      <c r="A16" s="11"/>
      <c r="B16" s="12"/>
      <c r="C16" s="12"/>
      <c r="D16" s="12"/>
      <c r="E16" s="11"/>
      <c r="F16" s="11"/>
    </row>
    <row r="17" spans="1:6" ht="12.75">
      <c r="A17" s="11"/>
      <c r="B17" s="12"/>
      <c r="C17" s="12"/>
      <c r="D17" s="12"/>
      <c r="E17" s="11"/>
      <c r="F17" s="11"/>
    </row>
    <row r="18" spans="1:6" ht="12.75">
      <c r="A18" s="13">
        <f>SUM(A4:A17)</f>
        <v>60935.94</v>
      </c>
      <c r="B18" s="14" t="s">
        <v>22</v>
      </c>
      <c r="C18" s="14"/>
      <c r="D18" s="14"/>
      <c r="E18" s="13">
        <f>SUM(E3:E17)</f>
        <v>-50000</v>
      </c>
      <c r="F18" s="13">
        <f>SUM(F3:F17)</f>
        <v>289.83</v>
      </c>
    </row>
    <row r="19" spans="1:6" ht="12.75">
      <c r="A19" s="11"/>
      <c r="B19" s="12"/>
      <c r="C19" s="12"/>
      <c r="D19" s="12"/>
      <c r="E19" s="12"/>
      <c r="F19" s="12"/>
    </row>
    <row r="20" spans="1:6" ht="12.75">
      <c r="A20" s="11">
        <f>'2019'!F29</f>
        <v>60935.94</v>
      </c>
      <c r="B20" s="12" t="s">
        <v>23</v>
      </c>
      <c r="C20" s="12"/>
      <c r="D20" s="12" t="s">
        <v>54</v>
      </c>
      <c r="E20" s="37">
        <f>A4+E18+F18</f>
        <v>60935.94</v>
      </c>
      <c r="F20" s="12"/>
    </row>
    <row r="21" spans="1:6" ht="12.75">
      <c r="A21" s="11">
        <f>A18-A20</f>
        <v>0</v>
      </c>
      <c r="B21" s="12" t="s">
        <v>24</v>
      </c>
      <c r="C21" s="12"/>
      <c r="D21" s="12"/>
      <c r="E21" s="12"/>
      <c r="F21" s="12"/>
    </row>
    <row r="22" spans="1:6" ht="12.75">
      <c r="A22" s="11"/>
      <c r="B22" s="12"/>
      <c r="C22" s="12"/>
      <c r="D22" s="12"/>
      <c r="E22" s="12"/>
      <c r="F22" s="12"/>
    </row>
    <row r="23" spans="1:6" ht="12.75">
      <c r="A23" s="35">
        <v>42771</v>
      </c>
      <c r="B23" s="19" t="s">
        <v>25</v>
      </c>
      <c r="C23" s="19"/>
      <c r="D23" s="36" t="s">
        <v>45</v>
      </c>
      <c r="E23" s="36"/>
      <c r="F23" s="36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Tyrili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Ettrup Hansen</dc:creator>
  <cp:keywords/>
  <dc:description/>
  <cp:lastModifiedBy>Kristin Breda</cp:lastModifiedBy>
  <cp:lastPrinted>2020-04-17T11:10:59Z</cp:lastPrinted>
  <dcterms:created xsi:type="dcterms:W3CDTF">2012-02-06T08:12:32Z</dcterms:created>
  <dcterms:modified xsi:type="dcterms:W3CDTF">2020-04-17T11:42:25Z</dcterms:modified>
  <cp:category/>
  <cp:version/>
  <cp:contentType/>
  <cp:contentStatus/>
</cp:coreProperties>
</file>