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nne Tischbein\OneDrive\Dokumenter\Privat\Nærsnes vel\2022\"/>
    </mc:Choice>
  </mc:AlternateContent>
  <xr:revisionPtr revIDLastSave="0" documentId="8_{0100D3C5-C28B-45E6-AF54-1B48EA899F70}" xr6:coauthVersionLast="47" xr6:coauthVersionMax="47" xr10:uidLastSave="{00000000-0000-0000-0000-000000000000}"/>
  <bookViews>
    <workbookView xWindow="-98" yWindow="-98" windowWidth="20715" windowHeight="13276" xr2:uid="{64D53938-FC5A-4A10-98FF-7E93140AA56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38" i="1"/>
  <c r="L38" i="1"/>
  <c r="J38" i="1"/>
  <c r="J39" i="1" s="1"/>
  <c r="L39" i="1" s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M20" i="1"/>
  <c r="M40" i="1" s="1"/>
  <c r="J16" i="1"/>
  <c r="L16" i="1" s="1"/>
  <c r="L15" i="1"/>
  <c r="L14" i="1"/>
  <c r="M12" i="1"/>
  <c r="K12" i="1"/>
  <c r="J12" i="1"/>
  <c r="L10" i="1"/>
  <c r="M8" i="1"/>
  <c r="K8" i="1"/>
  <c r="K20" i="1" s="1"/>
  <c r="J8" i="1"/>
  <c r="J20" i="1" s="1"/>
  <c r="J40" i="1" s="1"/>
  <c r="L40" i="1" s="1"/>
  <c r="L7" i="1"/>
  <c r="L6" i="1"/>
  <c r="L5" i="1"/>
  <c r="L8" i="1" s="1"/>
</calcChain>
</file>

<file path=xl/sharedStrings.xml><?xml version="1.0" encoding="utf-8"?>
<sst xmlns="http://schemas.openxmlformats.org/spreadsheetml/2006/main" count="47" uniqueCount="40">
  <si>
    <t>Regnskap</t>
  </si>
  <si>
    <t>Budsjett</t>
  </si>
  <si>
    <t>Avvik</t>
  </si>
  <si>
    <t>Inntekter</t>
  </si>
  <si>
    <t>Medlemsinntekter</t>
  </si>
  <si>
    <t>3200 VEL årskontingent</t>
  </si>
  <si>
    <t>3210 VEI årsavgift NÆRSNES VELS VEILAG</t>
  </si>
  <si>
    <t>3220 VEI Tilknytning/utbyggingsavgift/engangsavgift</t>
  </si>
  <si>
    <t>Sum Medlemsinntekter</t>
  </si>
  <si>
    <t>Tilskudd</t>
  </si>
  <si>
    <t>3400 Andre inntekter</t>
  </si>
  <si>
    <t>3410 Tilskudd</t>
  </si>
  <si>
    <t>Sum Tilskudd</t>
  </si>
  <si>
    <t>Andre inntekter</t>
  </si>
  <si>
    <t>3910 Purregebyr VEI</t>
  </si>
  <si>
    <t>3960 Andre inntekter</t>
  </si>
  <si>
    <t>Sum Andre inntekter</t>
  </si>
  <si>
    <t>Finansinntekter/Kostnader</t>
  </si>
  <si>
    <t>8040 Renteinntekter</t>
  </si>
  <si>
    <t>Sum Inntekter</t>
  </si>
  <si>
    <t>Kostnader</t>
  </si>
  <si>
    <t>Annen driftskostnad</t>
  </si>
  <si>
    <t>6030 Nærmiljøtiltak</t>
  </si>
  <si>
    <t>6100 Kontingenter</t>
  </si>
  <si>
    <t>6220 Dugnader</t>
  </si>
  <si>
    <t>6210 Tenning julegran</t>
  </si>
  <si>
    <t>6300 Leie lokaler</t>
  </si>
  <si>
    <t>6350 Brøyting og strøing</t>
  </si>
  <si>
    <t>6370 Veivedlikehold</t>
  </si>
  <si>
    <t>6810 Data/EDB kostnad</t>
  </si>
  <si>
    <t>6890 Annen kontorkostnad</t>
  </si>
  <si>
    <t>6940 Porto</t>
  </si>
  <si>
    <t>7770 Bank og kortgebyrer</t>
  </si>
  <si>
    <t>7779 Gebyr betalingsformidling</t>
  </si>
  <si>
    <t>7780 Renter og gebyrer inkasso</t>
  </si>
  <si>
    <t>7790 Andre kostnader</t>
  </si>
  <si>
    <t>7830 Tap på fordringer</t>
  </si>
  <si>
    <t>Sum Annen driftskostnad</t>
  </si>
  <si>
    <t>Sum Kostnader</t>
  </si>
  <si>
    <t>Over/underskudd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</si>
</sst>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43" fontId="0" fillId="0" borderId="7" xfId="1" applyFont="1" applyBorder="1"/>
    <xf numFmtId="43" fontId="0" fillId="0" borderId="8" xfId="1" applyFont="1" applyBorder="1"/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2" borderId="4" xfId="0" applyFill="1" applyBorder="1"/>
    <xf numFmtId="0" fontId="2" fillId="0" borderId="9" xfId="0" applyFont="1" applyBorder="1"/>
    <xf numFmtId="43" fontId="0" fillId="0" borderId="9" xfId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5" xfId="1" applyNumberFormat="1" applyFont="1" applyBorder="1"/>
    <xf numFmtId="0" fontId="0" fillId="2" borderId="10" xfId="0" applyFill="1" applyBorder="1"/>
    <xf numFmtId="164" fontId="0" fillId="2" borderId="11" xfId="1" applyNumberFormat="1" applyFont="1" applyFill="1" applyBorder="1"/>
    <xf numFmtId="164" fontId="0" fillId="2" borderId="12" xfId="1" applyNumberFormat="1" applyFont="1" applyFill="1" applyBorder="1"/>
    <xf numFmtId="0" fontId="0" fillId="0" borderId="4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2" borderId="4" xfId="0" applyNumberFormat="1" applyFill="1" applyBorder="1"/>
    <xf numFmtId="0" fontId="0" fillId="2" borderId="11" xfId="0" applyFill="1" applyBorder="1"/>
    <xf numFmtId="164" fontId="0" fillId="0" borderId="5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2" borderId="11" xfId="0" applyNumberForma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2" borderId="4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913C-374C-4E38-A743-C938E68BE3CF}">
  <sheetPr>
    <pageSetUpPr fitToPage="1"/>
  </sheetPr>
  <dimension ref="A1:M40"/>
  <sheetViews>
    <sheetView tabSelected="1" workbookViewId="0">
      <selection activeCell="P13" sqref="P13"/>
    </sheetView>
  </sheetViews>
  <sheetFormatPr baseColWidth="10" defaultColWidth="14.9296875" defaultRowHeight="14.25" x14ac:dyDescent="0.45"/>
  <cols>
    <col min="1" max="1" width="11.53125" customWidth="1"/>
    <col min="3" max="3" width="19.46484375" customWidth="1"/>
    <col min="4" max="9" width="0" hidden="1" customWidth="1"/>
    <col min="10" max="11" width="11.3984375" customWidth="1"/>
    <col min="12" max="12" width="11.19921875" customWidth="1"/>
  </cols>
  <sheetData>
    <row r="1" spans="1:13" ht="14.65" thickBot="1" x14ac:dyDescent="0.5">
      <c r="A1" s="1"/>
      <c r="B1" s="2"/>
      <c r="C1" s="3"/>
      <c r="D1" s="4">
        <v>2019</v>
      </c>
      <c r="E1" s="4"/>
      <c r="F1" s="5"/>
      <c r="G1" s="6">
        <v>2020</v>
      </c>
      <c r="H1" s="4"/>
      <c r="I1" s="5"/>
      <c r="J1" s="6">
        <v>2021</v>
      </c>
      <c r="K1" s="4"/>
      <c r="L1" s="4"/>
      <c r="M1" s="7">
        <v>2022</v>
      </c>
    </row>
    <row r="2" spans="1:13" ht="14.65" thickBot="1" x14ac:dyDescent="0.5">
      <c r="A2" s="8"/>
      <c r="C2" s="9"/>
      <c r="D2" s="10" t="s">
        <v>0</v>
      </c>
      <c r="E2" s="10" t="s">
        <v>1</v>
      </c>
      <c r="F2" s="11" t="s">
        <v>2</v>
      </c>
      <c r="G2" s="12" t="s">
        <v>0</v>
      </c>
      <c r="H2" s="13" t="s">
        <v>1</v>
      </c>
      <c r="I2" s="14" t="s">
        <v>2</v>
      </c>
      <c r="J2" s="12" t="s">
        <v>0</v>
      </c>
      <c r="K2" s="13" t="s">
        <v>1</v>
      </c>
      <c r="L2" s="13" t="s">
        <v>2</v>
      </c>
      <c r="M2" s="15" t="s">
        <v>1</v>
      </c>
    </row>
    <row r="3" spans="1:13" ht="14.65" thickBot="1" x14ac:dyDescent="0.5">
      <c r="A3" s="16" t="s">
        <v>3</v>
      </c>
      <c r="B3" s="13"/>
      <c r="C3" s="14"/>
      <c r="D3" s="10"/>
      <c r="E3" s="10"/>
      <c r="F3" s="11"/>
      <c r="G3" s="17"/>
      <c r="H3" s="10"/>
      <c r="I3" s="11"/>
      <c r="J3" s="17"/>
      <c r="K3" s="10"/>
      <c r="L3" s="10"/>
      <c r="M3" s="15"/>
    </row>
    <row r="4" spans="1:13" x14ac:dyDescent="0.45">
      <c r="A4" s="8"/>
      <c r="B4" t="s">
        <v>4</v>
      </c>
      <c r="C4" s="9"/>
      <c r="D4" s="18"/>
      <c r="E4" s="18"/>
      <c r="F4" s="19"/>
      <c r="G4" s="20"/>
      <c r="H4" s="18"/>
      <c r="I4" s="19"/>
      <c r="J4" s="20"/>
      <c r="K4" s="18"/>
      <c r="L4" s="18"/>
      <c r="M4" s="21"/>
    </row>
    <row r="5" spans="1:13" x14ac:dyDescent="0.45">
      <c r="A5" s="8"/>
      <c r="C5" s="9" t="s">
        <v>5</v>
      </c>
      <c r="D5" s="18">
        <v>76650</v>
      </c>
      <c r="E5" s="18">
        <v>80000</v>
      </c>
      <c r="F5" s="19">
        <v>-3350</v>
      </c>
      <c r="G5" s="20">
        <v>79900</v>
      </c>
      <c r="H5" s="18">
        <v>80000</v>
      </c>
      <c r="I5" s="19">
        <v>-100</v>
      </c>
      <c r="J5" s="20">
        <v>78400</v>
      </c>
      <c r="K5" s="18">
        <v>80000</v>
      </c>
      <c r="L5" s="18">
        <f>J5-K5</f>
        <v>-1600</v>
      </c>
      <c r="M5" s="22">
        <v>75000</v>
      </c>
    </row>
    <row r="6" spans="1:13" x14ac:dyDescent="0.45">
      <c r="A6" s="8"/>
      <c r="C6" s="9" t="s">
        <v>6</v>
      </c>
      <c r="D6" s="18">
        <v>297600</v>
      </c>
      <c r="E6" s="18">
        <v>300000</v>
      </c>
      <c r="F6" s="19">
        <v>-2400</v>
      </c>
      <c r="G6" s="20">
        <v>375000</v>
      </c>
      <c r="H6" s="18">
        <v>372000</v>
      </c>
      <c r="I6" s="19">
        <v>3000</v>
      </c>
      <c r="J6" s="20">
        <v>376500</v>
      </c>
      <c r="K6" s="18">
        <v>375000</v>
      </c>
      <c r="L6" s="18">
        <f t="shared" ref="L6:L7" si="0">J6-K6</f>
        <v>1500</v>
      </c>
      <c r="M6" s="22">
        <v>381000</v>
      </c>
    </row>
    <row r="7" spans="1:13" ht="14.65" thickBot="1" x14ac:dyDescent="0.5">
      <c r="A7" s="8"/>
      <c r="C7" s="9" t="s">
        <v>7</v>
      </c>
      <c r="D7" s="18">
        <v>32000</v>
      </c>
      <c r="E7" s="18">
        <v>20000</v>
      </c>
      <c r="F7" s="19">
        <v>12000</v>
      </c>
      <c r="G7" s="20">
        <v>1000</v>
      </c>
      <c r="H7" s="18">
        <v>10000</v>
      </c>
      <c r="I7" s="19">
        <v>-9000</v>
      </c>
      <c r="J7" s="20">
        <v>11500</v>
      </c>
      <c r="K7" s="18">
        <v>10000</v>
      </c>
      <c r="L7" s="18">
        <f t="shared" si="0"/>
        <v>1500</v>
      </c>
      <c r="M7" s="23">
        <v>10000</v>
      </c>
    </row>
    <row r="8" spans="1:13" ht="14.65" thickBot="1" x14ac:dyDescent="0.5">
      <c r="A8" s="8"/>
      <c r="C8" s="24" t="s">
        <v>8</v>
      </c>
      <c r="D8" s="25">
        <v>406250</v>
      </c>
      <c r="E8" s="25">
        <v>400000</v>
      </c>
      <c r="F8" s="26">
        <v>6250</v>
      </c>
      <c r="G8" s="27">
        <v>455900</v>
      </c>
      <c r="H8" s="25">
        <v>462000</v>
      </c>
      <c r="I8" s="26">
        <v>-6100</v>
      </c>
      <c r="J8" s="27">
        <f>SUM(J5:J7)</f>
        <v>466400</v>
      </c>
      <c r="K8" s="25">
        <f>SUM(K5:K7)</f>
        <v>465000</v>
      </c>
      <c r="L8" s="25">
        <f>SUM(L5:L7)</f>
        <v>1400</v>
      </c>
      <c r="M8" s="28">
        <f>SUM(M5:M7)</f>
        <v>466000</v>
      </c>
    </row>
    <row r="9" spans="1:13" x14ac:dyDescent="0.45">
      <c r="A9" s="8"/>
      <c r="B9" t="s">
        <v>9</v>
      </c>
      <c r="C9" s="9"/>
      <c r="D9" s="18"/>
      <c r="E9" s="18"/>
      <c r="F9" s="19"/>
      <c r="G9" s="20"/>
      <c r="H9" s="18"/>
      <c r="I9" s="19"/>
      <c r="J9" s="20"/>
      <c r="K9" s="18"/>
      <c r="L9" s="18"/>
      <c r="M9" s="29"/>
    </row>
    <row r="10" spans="1:13" x14ac:dyDescent="0.45">
      <c r="A10" s="8"/>
      <c r="C10" s="9" t="s">
        <v>10</v>
      </c>
      <c r="D10" s="18">
        <v>0</v>
      </c>
      <c r="E10" s="18">
        <v>8000</v>
      </c>
      <c r="F10" s="19">
        <v>-8000</v>
      </c>
      <c r="G10" s="30"/>
      <c r="H10" s="31"/>
      <c r="I10" s="32"/>
      <c r="J10" s="30">
        <v>3378</v>
      </c>
      <c r="K10" s="31">
        <v>8000</v>
      </c>
      <c r="L10" s="18">
        <f t="shared" ref="L10" si="1">J10-K10</f>
        <v>-4622</v>
      </c>
      <c r="M10" s="22">
        <v>3000</v>
      </c>
    </row>
    <row r="11" spans="1:13" ht="14.65" thickBot="1" x14ac:dyDescent="0.5">
      <c r="A11" s="8"/>
      <c r="C11" s="9" t="s">
        <v>11</v>
      </c>
      <c r="D11" s="18">
        <v>2213</v>
      </c>
      <c r="E11" s="18">
        <v>0</v>
      </c>
      <c r="F11" s="19">
        <v>2213</v>
      </c>
      <c r="G11" s="20">
        <v>0</v>
      </c>
      <c r="H11" s="18">
        <v>5000</v>
      </c>
      <c r="I11" s="19">
        <v>-5000</v>
      </c>
      <c r="J11" s="20"/>
      <c r="K11" s="18">
        <v>0</v>
      </c>
      <c r="L11" s="18"/>
      <c r="M11" s="29"/>
    </row>
    <row r="12" spans="1:13" ht="14.65" thickBot="1" x14ac:dyDescent="0.5">
      <c r="A12" s="8"/>
      <c r="C12" s="24" t="s">
        <v>12</v>
      </c>
      <c r="D12" s="25">
        <v>2213</v>
      </c>
      <c r="E12" s="25">
        <v>8000</v>
      </c>
      <c r="F12" s="26">
        <v>-5787</v>
      </c>
      <c r="G12" s="33"/>
      <c r="H12" s="34"/>
      <c r="I12" s="35"/>
      <c r="J12" s="33">
        <f>SUM(J10:J11)</f>
        <v>3378</v>
      </c>
      <c r="K12" s="34">
        <f>SUM(K10:K11)</f>
        <v>8000</v>
      </c>
      <c r="L12" s="34"/>
      <c r="M12" s="28">
        <f>SUM(M10:M11)</f>
        <v>3000</v>
      </c>
    </row>
    <row r="13" spans="1:13" x14ac:dyDescent="0.45">
      <c r="A13" s="8"/>
      <c r="B13" t="s">
        <v>13</v>
      </c>
      <c r="C13" s="9"/>
      <c r="D13" s="18"/>
      <c r="E13" s="18"/>
      <c r="F13" s="19"/>
      <c r="G13" s="20"/>
      <c r="H13" s="18"/>
      <c r="I13" s="19"/>
      <c r="J13" s="20"/>
      <c r="K13" s="18"/>
      <c r="L13" s="18"/>
      <c r="M13" s="29"/>
    </row>
    <row r="14" spans="1:13" x14ac:dyDescent="0.45">
      <c r="A14" s="8"/>
      <c r="C14" s="9" t="s">
        <v>14</v>
      </c>
      <c r="D14" s="18">
        <v>500</v>
      </c>
      <c r="E14" s="18">
        <v>0</v>
      </c>
      <c r="F14" s="19">
        <v>500</v>
      </c>
      <c r="G14" s="20">
        <v>100</v>
      </c>
      <c r="H14" s="18">
        <v>0</v>
      </c>
      <c r="I14" s="19">
        <v>100</v>
      </c>
      <c r="J14" s="20">
        <v>300</v>
      </c>
      <c r="K14" s="18">
        <v>0</v>
      </c>
      <c r="L14" s="18">
        <f t="shared" ref="L14:L16" si="2">J14-K14</f>
        <v>300</v>
      </c>
      <c r="M14" s="22">
        <v>0</v>
      </c>
    </row>
    <row r="15" spans="1:13" x14ac:dyDescent="0.45">
      <c r="A15" s="8"/>
      <c r="C15" s="9" t="s">
        <v>15</v>
      </c>
      <c r="D15" s="18">
        <v>0</v>
      </c>
      <c r="E15" s="18">
        <v>0</v>
      </c>
      <c r="F15" s="19">
        <v>0</v>
      </c>
      <c r="G15" s="20">
        <v>1050</v>
      </c>
      <c r="H15" s="18">
        <v>0</v>
      </c>
      <c r="I15" s="19">
        <v>1050</v>
      </c>
      <c r="J15" s="20">
        <v>1025</v>
      </c>
      <c r="K15" s="18">
        <v>0</v>
      </c>
      <c r="L15" s="18">
        <f t="shared" si="2"/>
        <v>1025</v>
      </c>
      <c r="M15" s="22">
        <v>0</v>
      </c>
    </row>
    <row r="16" spans="1:13" x14ac:dyDescent="0.45">
      <c r="A16" s="8"/>
      <c r="C16" s="9" t="s">
        <v>16</v>
      </c>
      <c r="D16" s="18">
        <v>500</v>
      </c>
      <c r="E16" s="18">
        <v>0</v>
      </c>
      <c r="F16" s="19">
        <v>500</v>
      </c>
      <c r="G16" s="20">
        <v>1150</v>
      </c>
      <c r="H16" s="18">
        <v>0</v>
      </c>
      <c r="I16" s="19">
        <v>1150</v>
      </c>
      <c r="J16" s="20">
        <f>SUM(J14:J15)</f>
        <v>1325</v>
      </c>
      <c r="K16" s="18">
        <v>0</v>
      </c>
      <c r="L16" s="18">
        <f t="shared" si="2"/>
        <v>1325</v>
      </c>
      <c r="M16" s="22">
        <v>0</v>
      </c>
    </row>
    <row r="17" spans="1:13" x14ac:dyDescent="0.45">
      <c r="A17" s="8"/>
      <c r="B17" t="s">
        <v>17</v>
      </c>
      <c r="C17" s="9"/>
      <c r="D17" s="18"/>
      <c r="E17" s="18"/>
      <c r="F17" s="19"/>
      <c r="G17" s="20"/>
      <c r="H17" s="18"/>
      <c r="I17" s="19"/>
      <c r="J17" s="20"/>
      <c r="K17" s="18"/>
      <c r="L17" s="18"/>
      <c r="M17" s="29"/>
    </row>
    <row r="18" spans="1:13" x14ac:dyDescent="0.45">
      <c r="A18" s="8"/>
      <c r="C18" s="9" t="s">
        <v>18</v>
      </c>
      <c r="D18" s="18">
        <v>423</v>
      </c>
      <c r="E18" s="18">
        <v>0</v>
      </c>
      <c r="F18" s="19">
        <v>423</v>
      </c>
      <c r="G18" s="20">
        <v>169</v>
      </c>
      <c r="H18" s="18">
        <v>0</v>
      </c>
      <c r="I18" s="19">
        <v>169</v>
      </c>
      <c r="J18" s="20"/>
      <c r="K18" s="18">
        <v>0</v>
      </c>
      <c r="L18" s="18"/>
      <c r="M18" s="22">
        <v>0</v>
      </c>
    </row>
    <row r="19" spans="1:13" ht="14.65" thickBot="1" x14ac:dyDescent="0.5">
      <c r="A19" s="8"/>
      <c r="C19" s="9"/>
      <c r="D19" s="18"/>
      <c r="E19" s="18"/>
      <c r="F19" s="19"/>
      <c r="G19" s="20"/>
      <c r="H19" s="18"/>
      <c r="I19" s="19"/>
      <c r="J19" s="20"/>
      <c r="K19" s="18"/>
      <c r="L19" s="18"/>
      <c r="M19" s="29"/>
    </row>
    <row r="20" spans="1:13" ht="14.65" thickBot="1" x14ac:dyDescent="0.5">
      <c r="A20" s="12"/>
      <c r="B20" s="13" t="s">
        <v>19</v>
      </c>
      <c r="C20" s="14"/>
      <c r="D20" s="25">
        <v>409386</v>
      </c>
      <c r="E20" s="25">
        <v>408000</v>
      </c>
      <c r="F20" s="26">
        <v>1386</v>
      </c>
      <c r="G20" s="27">
        <v>457219</v>
      </c>
      <c r="H20" s="25">
        <v>467000</v>
      </c>
      <c r="I20" s="26">
        <v>-9781</v>
      </c>
      <c r="J20" s="27">
        <f>J8+J12+J16</f>
        <v>471103</v>
      </c>
      <c r="K20" s="25">
        <f>K8+K12</f>
        <v>473000</v>
      </c>
      <c r="L20" s="25"/>
      <c r="M20" s="28">
        <f>M8+M12</f>
        <v>469000</v>
      </c>
    </row>
    <row r="21" spans="1:13" ht="14.65" thickBot="1" x14ac:dyDescent="0.5">
      <c r="A21" s="16" t="s">
        <v>20</v>
      </c>
      <c r="B21" s="13"/>
      <c r="C21" s="14"/>
      <c r="D21" s="25"/>
      <c r="E21" s="25"/>
      <c r="F21" s="26"/>
      <c r="G21" s="27"/>
      <c r="H21" s="25"/>
      <c r="I21" s="26"/>
      <c r="J21" s="27"/>
      <c r="K21" s="25"/>
      <c r="L21" s="25"/>
      <c r="M21" s="15"/>
    </row>
    <row r="22" spans="1:13" x14ac:dyDescent="0.45">
      <c r="A22" s="8"/>
      <c r="B22" t="s">
        <v>21</v>
      </c>
      <c r="D22" s="36"/>
      <c r="E22" s="37"/>
      <c r="F22" s="38"/>
      <c r="G22" s="30"/>
      <c r="H22" s="31"/>
      <c r="I22" s="32"/>
      <c r="J22" s="30"/>
      <c r="K22" s="31"/>
      <c r="L22" s="31"/>
      <c r="M22" s="29"/>
    </row>
    <row r="23" spans="1:13" x14ac:dyDescent="0.45">
      <c r="A23" s="8"/>
      <c r="C23" t="s">
        <v>22</v>
      </c>
      <c r="D23" s="20">
        <v>37700</v>
      </c>
      <c r="E23" s="18">
        <v>50000</v>
      </c>
      <c r="F23" s="19">
        <v>-12300</v>
      </c>
      <c r="G23" s="20">
        <v>10000</v>
      </c>
      <c r="H23" s="18">
        <v>50000</v>
      </c>
      <c r="I23" s="19">
        <v>-40000</v>
      </c>
      <c r="J23" s="20">
        <v>1150</v>
      </c>
      <c r="K23" s="18">
        <v>50000</v>
      </c>
      <c r="L23" s="18">
        <f t="shared" ref="L23:L36" si="3">J23-K23</f>
        <v>-48850</v>
      </c>
      <c r="M23" s="22">
        <v>75000</v>
      </c>
    </row>
    <row r="24" spans="1:13" x14ac:dyDescent="0.45">
      <c r="A24" s="8"/>
      <c r="C24" t="s">
        <v>23</v>
      </c>
      <c r="D24" s="20">
        <v>2894</v>
      </c>
      <c r="E24" s="18">
        <v>3000</v>
      </c>
      <c r="F24" s="19">
        <v>-106</v>
      </c>
      <c r="G24" s="20">
        <v>2994</v>
      </c>
      <c r="H24" s="18">
        <v>3000</v>
      </c>
      <c r="I24" s="19">
        <v>-6</v>
      </c>
      <c r="J24" s="20">
        <v>2994</v>
      </c>
      <c r="K24" s="18">
        <v>3000</v>
      </c>
      <c r="L24" s="18">
        <f t="shared" si="3"/>
        <v>-6</v>
      </c>
      <c r="M24" s="22">
        <v>3000</v>
      </c>
    </row>
    <row r="25" spans="1:13" x14ac:dyDescent="0.45">
      <c r="A25" s="8"/>
      <c r="C25" t="s">
        <v>24</v>
      </c>
      <c r="D25" s="20">
        <v>11582</v>
      </c>
      <c r="E25" s="18">
        <v>10000</v>
      </c>
      <c r="F25" s="19">
        <v>1582</v>
      </c>
      <c r="G25" s="20">
        <v>15651</v>
      </c>
      <c r="H25" s="18">
        <v>10000</v>
      </c>
      <c r="I25" s="19">
        <v>5651</v>
      </c>
      <c r="J25" s="20">
        <v>12186.9</v>
      </c>
      <c r="K25" s="18">
        <v>10000</v>
      </c>
      <c r="L25" s="18">
        <f t="shared" si="3"/>
        <v>2186.8999999999996</v>
      </c>
      <c r="M25" s="22">
        <v>10000</v>
      </c>
    </row>
    <row r="26" spans="1:13" x14ac:dyDescent="0.45">
      <c r="A26" s="8"/>
      <c r="C26" t="s">
        <v>25</v>
      </c>
      <c r="D26" s="20">
        <v>8221</v>
      </c>
      <c r="E26" s="18">
        <v>10000</v>
      </c>
      <c r="F26" s="19">
        <v>-1779</v>
      </c>
      <c r="G26" s="20">
        <v>0</v>
      </c>
      <c r="H26" s="18">
        <v>10000</v>
      </c>
      <c r="I26" s="19">
        <v>-10000</v>
      </c>
      <c r="J26" s="20"/>
      <c r="K26" s="18">
        <v>10000</v>
      </c>
      <c r="L26" s="18">
        <f t="shared" si="3"/>
        <v>-10000</v>
      </c>
      <c r="M26" s="22">
        <v>10000</v>
      </c>
    </row>
    <row r="27" spans="1:13" x14ac:dyDescent="0.45">
      <c r="A27" s="8"/>
      <c r="C27" t="s">
        <v>26</v>
      </c>
      <c r="D27" s="20">
        <v>500</v>
      </c>
      <c r="E27" s="18">
        <v>0</v>
      </c>
      <c r="F27" s="19">
        <v>500</v>
      </c>
      <c r="G27" s="30"/>
      <c r="H27" s="31"/>
      <c r="I27" s="32"/>
      <c r="J27" s="30">
        <v>800</v>
      </c>
      <c r="K27" s="31">
        <v>0</v>
      </c>
      <c r="L27" s="18">
        <f t="shared" si="3"/>
        <v>800</v>
      </c>
      <c r="M27" s="29"/>
    </row>
    <row r="28" spans="1:13" x14ac:dyDescent="0.45">
      <c r="A28" s="8"/>
      <c r="C28" t="s">
        <v>27</v>
      </c>
      <c r="D28" s="20">
        <v>243750</v>
      </c>
      <c r="E28" s="18">
        <v>200000</v>
      </c>
      <c r="F28" s="19">
        <v>43750</v>
      </c>
      <c r="G28" s="20">
        <v>230734</v>
      </c>
      <c r="H28" s="18">
        <v>250000</v>
      </c>
      <c r="I28" s="19">
        <v>-19266</v>
      </c>
      <c r="J28" s="20">
        <v>221875</v>
      </c>
      <c r="K28" s="18">
        <v>200000</v>
      </c>
      <c r="L28" s="18">
        <f t="shared" si="3"/>
        <v>21875</v>
      </c>
      <c r="M28" s="22">
        <v>200000</v>
      </c>
    </row>
    <row r="29" spans="1:13" x14ac:dyDescent="0.45">
      <c r="A29" s="8"/>
      <c r="C29" t="s">
        <v>28</v>
      </c>
      <c r="D29" s="20">
        <v>129806</v>
      </c>
      <c r="E29" s="18">
        <v>100000</v>
      </c>
      <c r="F29" s="19">
        <v>29806</v>
      </c>
      <c r="G29" s="20">
        <v>118470</v>
      </c>
      <c r="H29" s="18">
        <v>150000</v>
      </c>
      <c r="I29" s="19">
        <v>-31530</v>
      </c>
      <c r="J29" s="20">
        <v>49375</v>
      </c>
      <c r="K29" s="18">
        <v>100000</v>
      </c>
      <c r="L29" s="18">
        <f t="shared" si="3"/>
        <v>-50625</v>
      </c>
      <c r="M29" s="22">
        <v>150000</v>
      </c>
    </row>
    <row r="30" spans="1:13" x14ac:dyDescent="0.45">
      <c r="A30" s="8"/>
      <c r="C30" t="s">
        <v>29</v>
      </c>
      <c r="D30" s="20">
        <v>6735</v>
      </c>
      <c r="E30" s="18">
        <v>10000</v>
      </c>
      <c r="F30" s="19">
        <v>-3265</v>
      </c>
      <c r="G30" s="20">
        <v>7840</v>
      </c>
      <c r="H30" s="18">
        <v>10000</v>
      </c>
      <c r="I30" s="19">
        <v>-2160</v>
      </c>
      <c r="J30" s="20">
        <v>7267.25</v>
      </c>
      <c r="K30" s="18">
        <v>10000</v>
      </c>
      <c r="L30" s="18">
        <f t="shared" si="3"/>
        <v>-2732.75</v>
      </c>
      <c r="M30" s="22">
        <v>10000</v>
      </c>
    </row>
    <row r="31" spans="1:13" x14ac:dyDescent="0.45">
      <c r="A31" s="8"/>
      <c r="C31" t="s">
        <v>30</v>
      </c>
      <c r="D31" s="20">
        <v>0</v>
      </c>
      <c r="E31" s="18">
        <v>4000</v>
      </c>
      <c r="F31" s="19">
        <v>-4000</v>
      </c>
      <c r="G31" s="30"/>
      <c r="H31" s="31"/>
      <c r="I31" s="32"/>
      <c r="J31" s="30"/>
      <c r="K31" s="31">
        <v>4000</v>
      </c>
      <c r="L31" s="18">
        <f t="shared" si="3"/>
        <v>-4000</v>
      </c>
      <c r="M31" s="22">
        <v>4000</v>
      </c>
    </row>
    <row r="32" spans="1:13" x14ac:dyDescent="0.45">
      <c r="A32" s="8"/>
      <c r="C32" t="s">
        <v>31</v>
      </c>
      <c r="D32" s="20">
        <v>855</v>
      </c>
      <c r="E32" s="18">
        <v>2000</v>
      </c>
      <c r="F32" s="19">
        <v>-1145</v>
      </c>
      <c r="G32" s="20">
        <v>354</v>
      </c>
      <c r="H32" s="18">
        <v>1000</v>
      </c>
      <c r="I32" s="19">
        <v>-646</v>
      </c>
      <c r="J32" s="20">
        <v>656</v>
      </c>
      <c r="K32" s="18">
        <v>2000</v>
      </c>
      <c r="L32" s="18">
        <f t="shared" si="3"/>
        <v>-1344</v>
      </c>
      <c r="M32" s="22">
        <v>2500</v>
      </c>
    </row>
    <row r="33" spans="1:13" x14ac:dyDescent="0.45">
      <c r="A33" s="8"/>
      <c r="C33" t="s">
        <v>32</v>
      </c>
      <c r="D33" s="20">
        <v>2672</v>
      </c>
      <c r="E33" s="18">
        <v>3000</v>
      </c>
      <c r="F33" s="19">
        <v>-329</v>
      </c>
      <c r="G33" s="20">
        <v>2536</v>
      </c>
      <c r="H33" s="18">
        <v>3000</v>
      </c>
      <c r="I33" s="19">
        <v>-464</v>
      </c>
      <c r="J33" s="20">
        <v>3062.75</v>
      </c>
      <c r="K33" s="18">
        <v>3000</v>
      </c>
      <c r="L33" s="18">
        <f t="shared" si="3"/>
        <v>62.75</v>
      </c>
      <c r="M33" s="22">
        <v>3000</v>
      </c>
    </row>
    <row r="34" spans="1:13" x14ac:dyDescent="0.45">
      <c r="A34" s="8"/>
      <c r="C34" t="s">
        <v>33</v>
      </c>
      <c r="D34" s="20"/>
      <c r="E34" s="18"/>
      <c r="F34" s="19"/>
      <c r="G34" s="20"/>
      <c r="H34" s="18"/>
      <c r="I34" s="19"/>
      <c r="J34" s="20">
        <v>50</v>
      </c>
      <c r="K34" s="18"/>
      <c r="L34" s="18">
        <f t="shared" si="3"/>
        <v>50</v>
      </c>
      <c r="M34" s="29"/>
    </row>
    <row r="35" spans="1:13" x14ac:dyDescent="0.45">
      <c r="A35" s="8"/>
      <c r="C35" t="s">
        <v>34</v>
      </c>
      <c r="D35" s="20">
        <v>5339</v>
      </c>
      <c r="E35" s="18">
        <v>0</v>
      </c>
      <c r="F35" s="19">
        <v>5339</v>
      </c>
      <c r="G35" s="30"/>
      <c r="H35" s="31"/>
      <c r="I35" s="32"/>
      <c r="J35" s="30"/>
      <c r="K35" s="31">
        <v>0</v>
      </c>
      <c r="L35" s="18">
        <f t="shared" si="3"/>
        <v>0</v>
      </c>
      <c r="M35" s="29"/>
    </row>
    <row r="36" spans="1:13" x14ac:dyDescent="0.45">
      <c r="A36" s="8"/>
      <c r="C36" t="s">
        <v>35</v>
      </c>
      <c r="D36" s="20">
        <v>0</v>
      </c>
      <c r="E36" s="18">
        <v>500</v>
      </c>
      <c r="F36" s="19">
        <v>-500</v>
      </c>
      <c r="G36" s="30"/>
      <c r="H36" s="31"/>
      <c r="I36" s="32"/>
      <c r="J36" s="30"/>
      <c r="K36" s="31">
        <v>500</v>
      </c>
      <c r="L36" s="18">
        <f t="shared" si="3"/>
        <v>-500</v>
      </c>
      <c r="M36" s="22">
        <v>1500</v>
      </c>
    </row>
    <row r="37" spans="1:13" x14ac:dyDescent="0.45">
      <c r="A37" s="8"/>
      <c r="C37" t="s">
        <v>36</v>
      </c>
      <c r="D37" s="20">
        <v>800</v>
      </c>
      <c r="E37" s="18">
        <v>0</v>
      </c>
      <c r="F37" s="19">
        <v>800</v>
      </c>
      <c r="G37" s="20">
        <v>350</v>
      </c>
      <c r="H37" s="18">
        <v>0</v>
      </c>
      <c r="I37" s="19">
        <v>350</v>
      </c>
      <c r="J37" s="20"/>
      <c r="K37" s="18">
        <v>0</v>
      </c>
      <c r="L37" s="18"/>
      <c r="M37" s="29"/>
    </row>
    <row r="38" spans="1:13" ht="14.65" thickBot="1" x14ac:dyDescent="0.5">
      <c r="A38" s="8"/>
      <c r="C38" t="s">
        <v>37</v>
      </c>
      <c r="D38" s="39">
        <v>450853</v>
      </c>
      <c r="E38" s="40">
        <v>392500</v>
      </c>
      <c r="F38" s="41">
        <v>58353</v>
      </c>
      <c r="G38" s="20">
        <v>388929</v>
      </c>
      <c r="H38" s="18">
        <v>487000</v>
      </c>
      <c r="I38" s="19">
        <v>-98071</v>
      </c>
      <c r="J38" s="20">
        <f>SUM(J22:J37)</f>
        <v>299416.90000000002</v>
      </c>
      <c r="K38" s="18">
        <v>392500</v>
      </c>
      <c r="L38" s="18">
        <f t="shared" ref="L38:L40" si="4">J38-K38</f>
        <v>-93083.099999999977</v>
      </c>
      <c r="M38" s="42">
        <f>SUM(M23:M37)</f>
        <v>469000</v>
      </c>
    </row>
    <row r="39" spans="1:13" ht="14.65" thickBot="1" x14ac:dyDescent="0.5">
      <c r="A39" s="12"/>
      <c r="B39" s="13" t="s">
        <v>38</v>
      </c>
      <c r="C39" s="14"/>
      <c r="D39" s="25">
        <v>450853</v>
      </c>
      <c r="E39" s="25">
        <v>392500</v>
      </c>
      <c r="F39" s="26">
        <v>58353</v>
      </c>
      <c r="G39" s="27">
        <v>388929</v>
      </c>
      <c r="H39" s="25">
        <v>487000</v>
      </c>
      <c r="I39" s="26">
        <v>-98071</v>
      </c>
      <c r="J39" s="27">
        <f>SUM(J38)</f>
        <v>299416.90000000002</v>
      </c>
      <c r="K39" s="25">
        <v>392500</v>
      </c>
      <c r="L39" s="25">
        <f t="shared" si="4"/>
        <v>-93083.099999999977</v>
      </c>
      <c r="M39" s="28">
        <f>SUM(M38)</f>
        <v>469000</v>
      </c>
    </row>
    <row r="40" spans="1:13" ht="14.65" thickBot="1" x14ac:dyDescent="0.5">
      <c r="A40" s="43"/>
      <c r="B40" s="44" t="s">
        <v>39</v>
      </c>
      <c r="C40" s="45"/>
      <c r="D40" s="40">
        <v>-41466</v>
      </c>
      <c r="E40" s="40">
        <v>15500</v>
      </c>
      <c r="F40" s="41">
        <v>-56966</v>
      </c>
      <c r="G40" s="39">
        <v>68290</v>
      </c>
      <c r="H40" s="40">
        <v>-20000</v>
      </c>
      <c r="I40" s="41">
        <v>88290</v>
      </c>
      <c r="J40" s="27">
        <f>J20-J39</f>
        <v>171686.09999999998</v>
      </c>
      <c r="K40" s="25">
        <v>15500</v>
      </c>
      <c r="L40" s="25">
        <f t="shared" si="4"/>
        <v>156186.09999999998</v>
      </c>
      <c r="M40" s="46">
        <f>M20-M39</f>
        <v>0</v>
      </c>
    </row>
  </sheetData>
  <mergeCells count="3">
    <mergeCell ref="D1:F1"/>
    <mergeCell ref="G1:I1"/>
    <mergeCell ref="J1:L1"/>
  </mergeCells>
  <pageMargins left="0.7" right="0.7" top="0.75" bottom="0.75" header="0.3" footer="0.3"/>
  <pageSetup paperSize="9" scale="83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Arianne Tischbein</dc:creator>
  <cp:lastModifiedBy>Arianne Tischbein</cp:lastModifiedBy>
  <cp:lastPrinted>2022-05-15T08:14:54Z</cp:lastPrinted>
  <dcterms:created xsi:type="dcterms:W3CDTF">2022-05-15T08:12:53Z</dcterms:created>
  <dcterms:modified xsi:type="dcterms:W3CDTF">2022-05-15T08:15:44Z</dcterms:modified>
</cp:coreProperties>
</file>