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<sst xmlns="http://schemas.openxmlformats.org/spreadsheetml/2006/main" count="105" uniqueCount="99">
  <si>
    <t>Egenkapital og gjeld</t>
  </si>
  <si>
    <t>Salgs- og driftsinntekt</t>
  </si>
  <si>
    <t>Regnskap i år</t>
  </si>
  <si>
    <t>Årsresultat</t>
  </si>
  <si>
    <t>NMK Melhus</t>
  </si>
  <si>
    <t>Reparasjon og vedlikehold</t>
  </si>
  <si>
    <t>Driftskostnader</t>
  </si>
  <si>
    <t>Driftsresultat</t>
  </si>
  <si>
    <t>Kontonavn</t>
  </si>
  <si>
    <t>Finansinntekt</t>
  </si>
  <si>
    <t>Annen driftskostnad</t>
  </si>
  <si>
    <t>Annen driftsrelatert inntekt</t>
  </si>
  <si>
    <t>Leverandørgjeld</t>
  </si>
  <si>
    <t>Finanskostnad</t>
  </si>
  <si>
    <t>Annen kostnad</t>
  </si>
  <si>
    <t>Eiendeler</t>
  </si>
  <si>
    <t>Ordinært resultat</t>
  </si>
  <si>
    <t>Budsjett</t>
  </si>
  <si>
    <t>Telefon, port o l</t>
  </si>
  <si>
    <t>for</t>
  </si>
  <si>
    <t>Kostnad lokaler</t>
  </si>
  <si>
    <t>Regnskap i fjor</t>
  </si>
  <si>
    <t>Varekostnad</t>
  </si>
  <si>
    <t>Inntekter</t>
  </si>
  <si>
    <t>Salgs- og sponsorinntekter</t>
  </si>
  <si>
    <t>Tilskudd / refusjoner</t>
  </si>
  <si>
    <t>Sum inntekter</t>
  </si>
  <si>
    <t>Kostnader</t>
  </si>
  <si>
    <t>Arr.kostnader</t>
  </si>
  <si>
    <t>Innkjøp salgsvarer</t>
  </si>
  <si>
    <t>Leid hjelp</t>
  </si>
  <si>
    <t>Bensin, diesel</t>
  </si>
  <si>
    <t xml:space="preserve">Verktøy, inventar ,mv </t>
  </si>
  <si>
    <t>Regnskap, revisjon, etc.,</t>
  </si>
  <si>
    <t>Reise, bil og diett kostnader</t>
  </si>
  <si>
    <t>Salgs- , reklame- og rep.kostnad</t>
  </si>
  <si>
    <t>Kontingent,gaver, premier, lisenser</t>
  </si>
  <si>
    <t>Forsikringer</t>
  </si>
  <si>
    <t>Sum driftskostnader</t>
  </si>
  <si>
    <t>Overføring til / fra egenkapital</t>
  </si>
  <si>
    <t>Kiosker og brakker</t>
  </si>
  <si>
    <t>Baneutstyr</t>
  </si>
  <si>
    <t>Intern komm.</t>
  </si>
  <si>
    <t>Speaker anlegg</t>
  </si>
  <si>
    <t>Kopimaskiner</t>
  </si>
  <si>
    <t>Kioskutstyr</t>
  </si>
  <si>
    <t>Data anlegg</t>
  </si>
  <si>
    <t>Sum anleggsmidler</t>
  </si>
  <si>
    <t>Kundefordringer</t>
  </si>
  <si>
    <t>Kontanter, kasse</t>
  </si>
  <si>
    <t>Bank, driftskonto</t>
  </si>
  <si>
    <t>Sum omløpsmidler</t>
  </si>
  <si>
    <t>Sum eiendeler</t>
  </si>
  <si>
    <t>Annen egenkapital</t>
  </si>
  <si>
    <t>Sum egenkapital og gjeld</t>
  </si>
  <si>
    <t>Kasserer</t>
  </si>
  <si>
    <t>Tidtakerutstyr snøscooter</t>
  </si>
  <si>
    <t>Lotteribil</t>
  </si>
  <si>
    <t>Leie maskiner, bane o.l</t>
  </si>
  <si>
    <t>Avskrivninger</t>
  </si>
  <si>
    <t>Forskuddsbetalte kostnader</t>
  </si>
  <si>
    <t>Bank, kronerulling</t>
  </si>
  <si>
    <t>Bank, sparekonto</t>
  </si>
  <si>
    <t>Lån Melhusbanken</t>
  </si>
  <si>
    <r>
      <t>Balanse</t>
    </r>
    <r>
      <rPr>
        <sz val="12"/>
        <rFont val="Arial"/>
        <family val="2"/>
      </rPr>
      <t xml:space="preserve">  for </t>
    </r>
    <r>
      <rPr>
        <b/>
        <sz val="12"/>
        <rFont val="Arial"/>
        <family val="2"/>
      </rPr>
      <t>NMK Melhus</t>
    </r>
  </si>
  <si>
    <t>Leder</t>
  </si>
  <si>
    <t>Nestleder</t>
  </si>
  <si>
    <t>Sekretær</t>
  </si>
  <si>
    <t>Styremedlem</t>
  </si>
  <si>
    <t>Bank Spbk1 MN</t>
  </si>
  <si>
    <t>Note</t>
  </si>
  <si>
    <t>Note 1:</t>
  </si>
  <si>
    <t>Startnote:</t>
  </si>
  <si>
    <t>Regnskapet er ført og avsluttet overensstemmende med Norges Idrettsforbund og Olympiske</t>
  </si>
  <si>
    <t>komites regnskaps- og revisjonsbestemmelser.</t>
  </si>
  <si>
    <t xml:space="preserve">NMK Melhus har ingen ansatte og har dermed ikke utbetalt lønn eller annen godtgjørelse i siste år. </t>
  </si>
  <si>
    <t>Organisasjonen har dermed ikke plikt til å ha obligatorisk tjenestepensjon eller lignende.</t>
  </si>
  <si>
    <t>Ingen transaksjoner, lån eller ytelser til ledende personer eller nærstående.</t>
  </si>
  <si>
    <t>Note 2:</t>
  </si>
  <si>
    <t>Anleggsmidlene nedskrives i takt med nedbetalingen av langsiktig gjeld på anlegget.</t>
  </si>
  <si>
    <t>Note 3:</t>
  </si>
  <si>
    <t>Revisorene er valgt av årsmøtet, og har ikke mottatt noen form for honnorar.</t>
  </si>
  <si>
    <t>Nils A. Høiseth</t>
  </si>
  <si>
    <t>Note 4:</t>
  </si>
  <si>
    <t>men dette er lovlig så lenge det kan dekkes av positiv egenkapital.</t>
  </si>
  <si>
    <t>Anders Bolland Jr.</t>
  </si>
  <si>
    <t>Bank, motorcross</t>
  </si>
  <si>
    <t>2018</t>
  </si>
  <si>
    <t>Andre fordringer BC/MX</t>
  </si>
  <si>
    <t>bygninger kommende år. Dette medfører at budsjettet viser underskudd</t>
  </si>
  <si>
    <t>2019</t>
  </si>
  <si>
    <t>Årsregnskap 2018</t>
  </si>
  <si>
    <t>Melhus, 25.03.2019</t>
  </si>
  <si>
    <t>Bank, støttekonto</t>
  </si>
  <si>
    <t>Kontorrekvisita, trykksaker,kurs,møter</t>
  </si>
  <si>
    <t>Rune Kvernrød</t>
  </si>
  <si>
    <t>Anita Bolland</t>
  </si>
  <si>
    <t>Martin Andre Borten</t>
  </si>
  <si>
    <t>Det er budsjettert med om lag kr. 200.000 til støymåling, utvidelser og påkost på baner og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</si>
</sst>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????"/>
    <numFmt numFmtId="181" formatCode="?"/>
    <numFmt numFmtId="182" formatCode="\-???,??0.00;\-???,??0.00"/>
    <numFmt numFmtId="183" formatCode="\-???,???;\-???,???"/>
    <numFmt numFmtId="184" formatCode="\-??,??0.00;\-??,??0.00"/>
    <numFmt numFmtId="185" formatCode="\-??,???;\-??,???"/>
    <numFmt numFmtId="186" formatCode="???,??0.00"/>
    <numFmt numFmtId="187" formatCode="??,??0.00"/>
    <numFmt numFmtId="188" formatCode="??,???"/>
    <numFmt numFmtId="189" formatCode="???,???"/>
    <numFmt numFmtId="190" formatCode="??0.00"/>
    <numFmt numFmtId="191" formatCode="?,???"/>
    <numFmt numFmtId="192" formatCode="?,??0.00"/>
    <numFmt numFmtId="193" formatCode="\-??0.00;\-??0.00"/>
    <numFmt numFmtId="194" formatCode="?0.00"/>
    <numFmt numFmtId="195" formatCode="???"/>
    <numFmt numFmtId="196" formatCode="\-?,??0.00;\-?,??0.00"/>
    <numFmt numFmtId="197" formatCode="dd/mm/yyyy;@"/>
  </numFmts>
  <fonts count="55">
    <font>
      <sz val="10"/>
      <name val="Arial"/>
      <family val="0"/>
    </font>
    <font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9"/>
      <color indexed="8"/>
      <name val="Arial"/>
      <family val="0"/>
    </font>
    <font>
      <b/>
      <sz val="9"/>
      <color indexed="8"/>
      <name val="Arial Narrow"/>
      <family val="0"/>
    </font>
    <font>
      <b/>
      <i/>
      <sz val="9"/>
      <color indexed="8"/>
      <name val="Arial Narrow"/>
      <family val="0"/>
    </font>
    <font>
      <b/>
      <sz val="10"/>
      <color indexed="8"/>
      <name val="Arial"/>
      <family val="2"/>
    </font>
    <font>
      <b/>
      <sz val="11"/>
      <color indexed="8"/>
      <name val="Arial Narrow"/>
      <family val="0"/>
    </font>
    <font>
      <b/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0" fillId="0" borderId="0">
      <alignment/>
      <protection/>
    </xf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0" fillId="0" borderId="0">
      <alignment/>
      <protection/>
    </xf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47" applyFont="1" applyAlignment="1">
      <alignment horizontal="left" vertical="top"/>
      <protection/>
    </xf>
    <xf numFmtId="0" fontId="2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center" vertical="top"/>
      <protection/>
    </xf>
    <xf numFmtId="180" fontId="1" fillId="0" borderId="0" xfId="47" applyNumberFormat="1" applyFont="1" applyAlignment="1">
      <alignment horizontal="right" vertical="top"/>
      <protection/>
    </xf>
    <xf numFmtId="181" fontId="1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left" vertical="top"/>
      <protection/>
    </xf>
    <xf numFmtId="0" fontId="4" fillId="0" borderId="0" xfId="47" applyFont="1" applyAlignment="1">
      <alignment horizontal="right" vertical="top"/>
      <protection/>
    </xf>
    <xf numFmtId="0" fontId="5" fillId="0" borderId="0" xfId="47" applyFont="1" applyAlignment="1">
      <alignment horizontal="left" vertical="top"/>
      <protection/>
    </xf>
    <xf numFmtId="182" fontId="4" fillId="0" borderId="0" xfId="47" applyNumberFormat="1" applyFont="1" applyAlignment="1">
      <alignment horizontal="right" vertical="top"/>
      <protection/>
    </xf>
    <xf numFmtId="183" fontId="4" fillId="0" borderId="0" xfId="47" applyNumberFormat="1" applyFont="1" applyAlignment="1">
      <alignment horizontal="right" vertical="top"/>
      <protection/>
    </xf>
    <xf numFmtId="184" fontId="4" fillId="0" borderId="0" xfId="47" applyNumberFormat="1" applyFont="1" applyAlignment="1">
      <alignment horizontal="right" vertical="top"/>
      <protection/>
    </xf>
    <xf numFmtId="2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186" fontId="4" fillId="0" borderId="0" xfId="47" applyNumberFormat="1" applyFont="1" applyAlignment="1">
      <alignment horizontal="right" vertical="top"/>
      <protection/>
    </xf>
    <xf numFmtId="187" fontId="4" fillId="0" borderId="0" xfId="47" applyNumberFormat="1" applyFont="1" applyAlignment="1">
      <alignment horizontal="right" vertical="top"/>
      <protection/>
    </xf>
    <xf numFmtId="188" fontId="4" fillId="0" borderId="0" xfId="47" applyNumberFormat="1" applyFont="1" applyAlignment="1">
      <alignment horizontal="right" vertical="top"/>
      <protection/>
    </xf>
    <xf numFmtId="189" fontId="4" fillId="0" borderId="0" xfId="47" applyNumberFormat="1" applyFont="1" applyAlignment="1">
      <alignment horizontal="right" vertical="top"/>
      <protection/>
    </xf>
    <xf numFmtId="190" fontId="4" fillId="0" borderId="0" xfId="47" applyNumberFormat="1" applyFont="1" applyAlignment="1">
      <alignment horizontal="right" vertical="top"/>
      <protection/>
    </xf>
    <xf numFmtId="193" fontId="4" fillId="0" borderId="0" xfId="47" applyNumberFormat="1" applyFont="1" applyAlignment="1">
      <alignment horizontal="right" vertical="top"/>
      <protection/>
    </xf>
    <xf numFmtId="195" fontId="1" fillId="0" borderId="0" xfId="47" applyNumberFormat="1" applyFont="1" applyAlignment="1">
      <alignment horizontal="left" vertical="top"/>
      <protection/>
    </xf>
    <xf numFmtId="0" fontId="3" fillId="0" borderId="0" xfId="47" applyFont="1" applyAlignment="1">
      <alignment horizontal="right" vertical="top"/>
      <protection/>
    </xf>
    <xf numFmtId="196" fontId="4" fillId="0" borderId="0" xfId="47" applyNumberFormat="1" applyFont="1" applyAlignment="1">
      <alignment horizontal="right" vertical="top"/>
      <protection/>
    </xf>
    <xf numFmtId="0" fontId="0" fillId="0" borderId="0" xfId="47" applyFont="1" applyBorder="1">
      <alignment/>
      <protection/>
    </xf>
    <xf numFmtId="0" fontId="4" fillId="0" borderId="0" xfId="47" applyFont="1" applyBorder="1" applyAlignment="1">
      <alignment horizontal="left" vertical="top"/>
      <protection/>
    </xf>
    <xf numFmtId="0" fontId="7" fillId="0" borderId="0" xfId="47" applyFont="1" applyBorder="1" applyAlignment="1">
      <alignment horizontal="left" vertical="top"/>
      <protection/>
    </xf>
    <xf numFmtId="0" fontId="0" fillId="0" borderId="0" xfId="47" applyFont="1">
      <alignment/>
      <protection/>
    </xf>
    <xf numFmtId="0" fontId="7" fillId="0" borderId="0" xfId="47" applyFont="1" applyAlignment="1">
      <alignment horizontal="left" vertical="top"/>
      <protection/>
    </xf>
    <xf numFmtId="0" fontId="8" fillId="0" borderId="0" xfId="47" applyFont="1">
      <alignment/>
      <protection/>
    </xf>
    <xf numFmtId="4" fontId="0" fillId="0" borderId="0" xfId="47" applyNumberFormat="1" applyFont="1">
      <alignment/>
      <protection/>
    </xf>
    <xf numFmtId="0" fontId="2" fillId="0" borderId="0" xfId="47" applyFont="1" applyAlignment="1">
      <alignment horizontal="left" vertical="top"/>
      <protection/>
    </xf>
    <xf numFmtId="0" fontId="9" fillId="0" borderId="0" xfId="47" applyFont="1">
      <alignment/>
      <protection/>
    </xf>
    <xf numFmtId="0" fontId="11" fillId="0" borderId="0" xfId="47" applyFont="1">
      <alignment/>
      <protection/>
    </xf>
    <xf numFmtId="0" fontId="12" fillId="0" borderId="0" xfId="47" applyFont="1">
      <alignment/>
      <protection/>
    </xf>
    <xf numFmtId="4" fontId="10" fillId="0" borderId="0" xfId="47" applyNumberFormat="1" applyFont="1">
      <alignment/>
      <protection/>
    </xf>
    <xf numFmtId="0" fontId="13" fillId="0" borderId="0" xfId="47" applyFont="1">
      <alignment/>
      <protection/>
    </xf>
    <xf numFmtId="4" fontId="4" fillId="0" borderId="0" xfId="47" applyNumberFormat="1" applyFont="1" applyAlignment="1">
      <alignment horizontal="right" vertical="top"/>
      <protection/>
    </xf>
    <xf numFmtId="4" fontId="15" fillId="0" borderId="0" xfId="47" applyNumberFormat="1" applyFont="1">
      <alignment/>
      <protection/>
    </xf>
    <xf numFmtId="0" fontId="15" fillId="0" borderId="0" xfId="47" applyFont="1">
      <alignment/>
      <protection/>
    </xf>
    <xf numFmtId="4" fontId="16" fillId="0" borderId="0" xfId="47" applyNumberFormat="1" applyFont="1" applyAlignment="1">
      <alignment horizontal="right" vertical="top"/>
      <protection/>
    </xf>
    <xf numFmtId="0" fontId="8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4" fontId="15" fillId="0" borderId="0" xfId="47" applyNumberFormat="1" applyFont="1" applyBorder="1">
      <alignment/>
      <protection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4" fillId="0" borderId="0" xfId="47" applyNumberFormat="1" applyFont="1" applyFill="1" applyAlignment="1">
      <alignment horizontal="right" vertical="top"/>
      <protection/>
    </xf>
    <xf numFmtId="0" fontId="12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47" applyFont="1" applyBorder="1">
      <alignment/>
      <protection/>
    </xf>
    <xf numFmtId="0" fontId="20" fillId="0" borderId="0" xfId="47" applyFont="1">
      <alignment/>
      <protection/>
    </xf>
    <xf numFmtId="4" fontId="20" fillId="0" borderId="0" xfId="47" applyNumberFormat="1" applyFont="1">
      <alignment/>
      <protection/>
    </xf>
    <xf numFmtId="4" fontId="20" fillId="0" borderId="0" xfId="0" applyNumberFormat="1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33" borderId="0" xfId="0" applyFont="1" applyFill="1" applyAlignment="1">
      <alignment/>
    </xf>
    <xf numFmtId="49" fontId="12" fillId="3" borderId="0" xfId="0" applyNumberFormat="1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0" borderId="0" xfId="0" applyFont="1" applyAlignment="1">
      <alignment horizontal="left"/>
    </xf>
    <xf numFmtId="4" fontId="1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47" applyFont="1" applyAlignment="1">
      <alignment horizontal="center" vertical="top"/>
      <protection/>
    </xf>
    <xf numFmtId="0" fontId="3" fillId="0" borderId="0" xfId="47" applyFont="1" applyBorder="1" applyAlignment="1">
      <alignment horizontal="center" vertical="top"/>
      <protection/>
    </xf>
    <xf numFmtId="0" fontId="6" fillId="0" borderId="0" xfId="47" applyFont="1" applyBorder="1" applyAlignment="1">
      <alignment horizontal="center" vertical="top"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PageLayoutView="0" workbookViewId="0" topLeftCell="A106">
      <selection activeCell="A144" sqref="A144"/>
    </sheetView>
  </sheetViews>
  <sheetFormatPr defaultColWidth="11.421875" defaultRowHeight="12.75"/>
  <cols>
    <col min="1" max="1" width="12.8515625" style="0" customWidth="1"/>
    <col min="2" max="2" width="7.8515625" style="0" customWidth="1"/>
    <col min="3" max="3" width="9.421875" style="0" customWidth="1"/>
    <col min="4" max="4" width="6.421875" style="0" customWidth="1"/>
    <col min="5" max="5" width="13.7109375" style="49" customWidth="1"/>
    <col min="6" max="6" width="13.00390625" style="41" customWidth="1"/>
    <col min="7" max="7" width="14.28125" style="41" customWidth="1"/>
    <col min="8" max="8" width="2.8515625" style="41" customWidth="1"/>
    <col min="9" max="9" width="14.28125" style="41" customWidth="1"/>
    <col min="10" max="10" width="13.421875" style="0" customWidth="1"/>
    <col min="11" max="11" width="6.140625" style="0" customWidth="1"/>
    <col min="12" max="12" width="9.57421875" style="0" customWidth="1"/>
    <col min="13" max="13" width="7.28125" style="0" customWidth="1"/>
    <col min="14" max="14" width="14.8515625" style="0" customWidth="1"/>
    <col min="15" max="15" width="15.57421875" style="0" customWidth="1"/>
  </cols>
  <sheetData>
    <row r="1" spans="1:18" ht="15.75">
      <c r="A1" s="66" t="s">
        <v>91</v>
      </c>
      <c r="B1" s="66"/>
      <c r="C1" s="66"/>
      <c r="D1" s="66"/>
      <c r="E1" s="66"/>
      <c r="F1" s="66"/>
      <c r="G1" s="66"/>
      <c r="H1" s="66"/>
      <c r="I1" s="66"/>
      <c r="R1" s="41"/>
    </row>
    <row r="2" spans="1:18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R2" s="41"/>
    </row>
    <row r="3" spans="1:18" ht="12.75">
      <c r="A3" s="68" t="s">
        <v>4</v>
      </c>
      <c r="B3" s="68"/>
      <c r="C3" s="68"/>
      <c r="D3" s="68"/>
      <c r="E3" s="68"/>
      <c r="F3" s="68"/>
      <c r="G3" s="68"/>
      <c r="H3" s="68"/>
      <c r="I3" s="68"/>
      <c r="R3" s="41"/>
    </row>
    <row r="4" spans="1:18" ht="12.75">
      <c r="A4" s="23"/>
      <c r="B4" s="23"/>
      <c r="C4" s="23"/>
      <c r="D4" s="23"/>
      <c r="E4" s="53"/>
      <c r="F4" s="42"/>
      <c r="R4" s="41"/>
    </row>
    <row r="5" spans="1:18" ht="13.5">
      <c r="A5" s="24" t="s">
        <v>8</v>
      </c>
      <c r="B5" s="24"/>
      <c r="C5" s="24"/>
      <c r="D5" s="58" t="s">
        <v>70</v>
      </c>
      <c r="E5" s="39" t="s">
        <v>2</v>
      </c>
      <c r="F5" s="36" t="s">
        <v>21</v>
      </c>
      <c r="G5" s="45" t="s">
        <v>17</v>
      </c>
      <c r="H5" s="45"/>
      <c r="I5" s="45" t="s">
        <v>17</v>
      </c>
      <c r="R5" s="41"/>
    </row>
    <row r="6" spans="1:18" ht="13.5">
      <c r="A6" s="24"/>
      <c r="B6" s="24"/>
      <c r="C6" s="24"/>
      <c r="E6" s="62">
        <v>2018</v>
      </c>
      <c r="F6" s="52">
        <v>2017</v>
      </c>
      <c r="G6" s="50" t="s">
        <v>87</v>
      </c>
      <c r="H6" s="50"/>
      <c r="I6" s="61" t="s">
        <v>90</v>
      </c>
      <c r="R6" s="41"/>
    </row>
    <row r="7" spans="1:18" ht="16.5">
      <c r="A7" s="25" t="s">
        <v>23</v>
      </c>
      <c r="B7" s="24"/>
      <c r="C7" s="24"/>
      <c r="E7" s="41"/>
      <c r="R7" s="41"/>
    </row>
    <row r="8" spans="1:18" ht="13.5">
      <c r="A8" s="6" t="s">
        <v>1</v>
      </c>
      <c r="E8" s="41"/>
      <c r="R8" s="41"/>
    </row>
    <row r="9" spans="1:18" ht="13.5">
      <c r="A9" s="2" t="s">
        <v>24</v>
      </c>
      <c r="B9" s="26"/>
      <c r="C9" s="26"/>
      <c r="D9" s="26"/>
      <c r="E9" s="37">
        <v>107820</v>
      </c>
      <c r="F9" s="37">
        <v>147396</v>
      </c>
      <c r="G9" s="41">
        <v>130000</v>
      </c>
      <c r="I9" s="41">
        <v>150000</v>
      </c>
      <c r="R9" s="41"/>
    </row>
    <row r="10" spans="1:18" ht="13.5">
      <c r="A10" s="2" t="s">
        <v>25</v>
      </c>
      <c r="B10" s="26"/>
      <c r="C10" s="26"/>
      <c r="D10" s="26"/>
      <c r="E10" s="37">
        <v>144243.18</v>
      </c>
      <c r="F10" s="37">
        <v>142528</v>
      </c>
      <c r="G10" s="41">
        <v>145000</v>
      </c>
      <c r="I10" s="41">
        <v>145000</v>
      </c>
      <c r="R10" s="41"/>
    </row>
    <row r="11" spans="1:18" ht="13.5">
      <c r="A11" s="2" t="s">
        <v>11</v>
      </c>
      <c r="B11" s="26"/>
      <c r="C11" s="26"/>
      <c r="D11" s="26"/>
      <c r="E11" s="37">
        <v>377601.92</v>
      </c>
      <c r="F11" s="37">
        <v>484317</v>
      </c>
      <c r="G11" s="41">
        <v>440000</v>
      </c>
      <c r="I11" s="41">
        <v>500000</v>
      </c>
      <c r="R11" s="41"/>
    </row>
    <row r="12" spans="1:18" ht="13.5">
      <c r="A12" s="6" t="s">
        <v>26</v>
      </c>
      <c r="E12" s="44">
        <f>SUM(E9:E11)</f>
        <v>629665.1</v>
      </c>
      <c r="F12" s="44">
        <f>SUM(F9:F11)</f>
        <v>774241</v>
      </c>
      <c r="G12" s="44">
        <f>SUM(G9:G11)</f>
        <v>715000</v>
      </c>
      <c r="H12" s="44"/>
      <c r="I12" s="44">
        <f>SUM(I9:I11)</f>
        <v>795000</v>
      </c>
      <c r="R12" s="41"/>
    </row>
    <row r="13" spans="1:18" ht="13.5">
      <c r="A13" s="6"/>
      <c r="E13" s="41"/>
      <c r="R13" s="41"/>
    </row>
    <row r="14" spans="1:18" ht="16.5">
      <c r="A14" s="27" t="s">
        <v>27</v>
      </c>
      <c r="E14" s="41"/>
      <c r="R14" s="41"/>
    </row>
    <row r="15" spans="1:18" ht="13.5">
      <c r="A15" s="6" t="s">
        <v>22</v>
      </c>
      <c r="E15" s="41"/>
      <c r="R15" s="41"/>
    </row>
    <row r="16" spans="1:18" ht="13.5">
      <c r="A16" s="2" t="s">
        <v>28</v>
      </c>
      <c r="B16" s="26"/>
      <c r="C16" s="26"/>
      <c r="D16" s="26"/>
      <c r="E16" s="37">
        <v>56986.79</v>
      </c>
      <c r="F16" s="37">
        <v>119346</v>
      </c>
      <c r="G16" s="41">
        <v>100000</v>
      </c>
      <c r="I16" s="41">
        <v>150000</v>
      </c>
      <c r="R16" s="41"/>
    </row>
    <row r="17" spans="1:18" ht="13.5">
      <c r="A17" s="2" t="s">
        <v>29</v>
      </c>
      <c r="B17" s="26"/>
      <c r="C17" s="26"/>
      <c r="D17" s="26"/>
      <c r="E17" s="37">
        <v>72267.61</v>
      </c>
      <c r="F17" s="37">
        <v>98875</v>
      </c>
      <c r="G17" s="41">
        <v>65000</v>
      </c>
      <c r="I17" s="41">
        <v>95000</v>
      </c>
      <c r="R17" s="41"/>
    </row>
    <row r="18" spans="1:18" ht="13.5">
      <c r="A18" s="2" t="s">
        <v>30</v>
      </c>
      <c r="B18" s="26"/>
      <c r="C18" s="26"/>
      <c r="D18" s="26"/>
      <c r="E18" s="37">
        <v>87383</v>
      </c>
      <c r="F18" s="37">
        <v>98533</v>
      </c>
      <c r="G18" s="41">
        <v>60000</v>
      </c>
      <c r="I18" s="41">
        <v>65000</v>
      </c>
      <c r="R18" s="41"/>
    </row>
    <row r="19" spans="1:18" ht="13.5">
      <c r="A19" s="6" t="s">
        <v>22</v>
      </c>
      <c r="B19" s="28"/>
      <c r="C19" s="28"/>
      <c r="D19" s="28"/>
      <c r="E19" s="44">
        <f>SUM(E16:E18)</f>
        <v>216637.4</v>
      </c>
      <c r="F19" s="44">
        <f>SUM(F16:F18)</f>
        <v>316754</v>
      </c>
      <c r="G19" s="44">
        <f>SUM(G16:G18)</f>
        <v>225000</v>
      </c>
      <c r="H19" s="44"/>
      <c r="I19" s="44">
        <f>SUM(I16:I18)</f>
        <v>310000</v>
      </c>
      <c r="R19" s="41"/>
    </row>
    <row r="20" spans="1:18" ht="13.5">
      <c r="A20" s="1"/>
      <c r="B20" s="26"/>
      <c r="C20" s="26"/>
      <c r="D20" s="26"/>
      <c r="E20" s="37"/>
      <c r="F20" s="37"/>
      <c r="R20" s="41"/>
    </row>
    <row r="21" spans="1:18" ht="13.5">
      <c r="A21" s="6"/>
      <c r="E21" s="41"/>
      <c r="R21" s="41"/>
    </row>
    <row r="22" spans="1:18" ht="13.5">
      <c r="A22" s="6" t="s">
        <v>6</v>
      </c>
      <c r="D22">
        <v>1</v>
      </c>
      <c r="E22" s="41"/>
      <c r="R22" s="41"/>
    </row>
    <row r="23" spans="1:18" ht="13.5">
      <c r="A23" s="30" t="s">
        <v>59</v>
      </c>
      <c r="D23">
        <v>2</v>
      </c>
      <c r="E23" s="41">
        <v>52200</v>
      </c>
      <c r="F23" s="41">
        <v>49650</v>
      </c>
      <c r="G23" s="41">
        <v>47000</v>
      </c>
      <c r="I23" s="41">
        <v>47000</v>
      </c>
      <c r="R23" s="41"/>
    </row>
    <row r="24" spans="1:18" ht="13.5">
      <c r="A24" s="2" t="s">
        <v>31</v>
      </c>
      <c r="B24" s="26"/>
      <c r="C24" s="26"/>
      <c r="D24" s="26"/>
      <c r="E24" s="37">
        <v>0</v>
      </c>
      <c r="F24" s="37">
        <v>13334</v>
      </c>
      <c r="G24" s="41">
        <v>10000</v>
      </c>
      <c r="I24" s="41">
        <v>10000</v>
      </c>
      <c r="R24" s="41"/>
    </row>
    <row r="25" spans="1:18" ht="13.5">
      <c r="A25" s="2" t="s">
        <v>20</v>
      </c>
      <c r="B25" s="26"/>
      <c r="C25" s="26"/>
      <c r="D25" s="26"/>
      <c r="E25" s="37">
        <v>67193.86</v>
      </c>
      <c r="F25" s="37">
        <v>71018</v>
      </c>
      <c r="G25" s="41">
        <v>72000</v>
      </c>
      <c r="I25" s="41">
        <v>72000</v>
      </c>
      <c r="R25" s="41"/>
    </row>
    <row r="26" spans="1:18" ht="13.5">
      <c r="A26" s="2" t="s">
        <v>58</v>
      </c>
      <c r="B26" s="26"/>
      <c r="C26" s="26"/>
      <c r="D26" s="26"/>
      <c r="E26" s="37">
        <v>36051.13</v>
      </c>
      <c r="F26" s="37">
        <v>63015</v>
      </c>
      <c r="G26" s="41">
        <v>64000</v>
      </c>
      <c r="I26" s="41">
        <v>64000</v>
      </c>
      <c r="R26" s="41"/>
    </row>
    <row r="27" spans="1:18" ht="13.5">
      <c r="A27" s="2" t="s">
        <v>32</v>
      </c>
      <c r="B27" s="26"/>
      <c r="C27" s="26"/>
      <c r="D27" s="26"/>
      <c r="E27" s="37">
        <v>4464</v>
      </c>
      <c r="F27" s="37">
        <v>17669</v>
      </c>
      <c r="G27" s="41">
        <v>20000</v>
      </c>
      <c r="I27" s="41">
        <v>20000</v>
      </c>
      <c r="R27" s="41"/>
    </row>
    <row r="28" spans="1:18" ht="13.5">
      <c r="A28" s="2" t="s">
        <v>5</v>
      </c>
      <c r="B28" s="26"/>
      <c r="C28" s="26"/>
      <c r="D28" s="26">
        <v>4</v>
      </c>
      <c r="E28" s="37">
        <v>40290.5</v>
      </c>
      <c r="F28" s="37">
        <v>184418</v>
      </c>
      <c r="G28" s="41">
        <v>250000</v>
      </c>
      <c r="I28" s="41">
        <v>250000</v>
      </c>
      <c r="R28" s="41"/>
    </row>
    <row r="29" spans="1:18" ht="13.5">
      <c r="A29" s="2" t="s">
        <v>33</v>
      </c>
      <c r="B29" s="26"/>
      <c r="C29" s="26"/>
      <c r="D29" s="26">
        <v>3</v>
      </c>
      <c r="E29" s="37">
        <v>20250</v>
      </c>
      <c r="F29" s="37">
        <v>19950</v>
      </c>
      <c r="G29" s="41">
        <v>20000</v>
      </c>
      <c r="I29" s="41">
        <v>20000</v>
      </c>
      <c r="R29" s="41"/>
    </row>
    <row r="30" spans="1:18" ht="13.5">
      <c r="A30" s="2" t="s">
        <v>94</v>
      </c>
      <c r="B30" s="26"/>
      <c r="C30" s="26"/>
      <c r="D30" s="26"/>
      <c r="E30" s="37">
        <v>13858.39</v>
      </c>
      <c r="F30" s="37">
        <v>9730</v>
      </c>
      <c r="G30" s="41">
        <v>10000</v>
      </c>
      <c r="I30" s="41">
        <v>10000</v>
      </c>
      <c r="R30" s="41"/>
    </row>
    <row r="31" spans="1:18" ht="13.5">
      <c r="A31" s="2" t="s">
        <v>18</v>
      </c>
      <c r="B31" s="26"/>
      <c r="C31" s="26"/>
      <c r="D31" s="26"/>
      <c r="E31" s="37">
        <v>0</v>
      </c>
      <c r="F31" s="37">
        <v>0</v>
      </c>
      <c r="G31" s="41">
        <v>0</v>
      </c>
      <c r="I31" s="41">
        <v>0</v>
      </c>
      <c r="R31" s="41"/>
    </row>
    <row r="32" spans="1:18" ht="13.5">
      <c r="A32" s="6" t="s">
        <v>6</v>
      </c>
      <c r="E32" s="44">
        <f>SUM(E23:E31)</f>
        <v>234307.88</v>
      </c>
      <c r="F32" s="44">
        <f>SUM(F23:F31)</f>
        <v>428784</v>
      </c>
      <c r="G32" s="44">
        <f>SUM(G23:G31)</f>
        <v>493000</v>
      </c>
      <c r="H32" s="44"/>
      <c r="I32" s="44">
        <f>SUM(I23:I31)</f>
        <v>493000</v>
      </c>
      <c r="R32" s="41"/>
    </row>
    <row r="33" spans="1:18" ht="13.5">
      <c r="A33" s="2"/>
      <c r="B33" s="26"/>
      <c r="C33" s="26"/>
      <c r="D33" s="26"/>
      <c r="E33" s="37"/>
      <c r="F33" s="37"/>
      <c r="R33" s="41"/>
    </row>
    <row r="34" spans="1:18" ht="13.5">
      <c r="A34" s="6" t="s">
        <v>10</v>
      </c>
      <c r="E34" s="41"/>
      <c r="R34" s="41"/>
    </row>
    <row r="35" spans="1:18" ht="13.5">
      <c r="A35" s="2" t="s">
        <v>34</v>
      </c>
      <c r="B35" s="26"/>
      <c r="C35" s="26"/>
      <c r="D35" s="26"/>
      <c r="E35" s="37">
        <v>23485</v>
      </c>
      <c r="F35" s="37">
        <v>13990</v>
      </c>
      <c r="G35" s="41">
        <v>20000</v>
      </c>
      <c r="I35" s="41">
        <v>20000</v>
      </c>
      <c r="R35" s="41"/>
    </row>
    <row r="36" spans="1:18" ht="13.5">
      <c r="A36" s="2" t="s">
        <v>35</v>
      </c>
      <c r="B36" s="26"/>
      <c r="C36" s="26"/>
      <c r="D36" s="26"/>
      <c r="E36" s="37">
        <v>6320</v>
      </c>
      <c r="F36" s="37">
        <v>3925</v>
      </c>
      <c r="G36" s="41">
        <v>10000</v>
      </c>
      <c r="I36" s="41">
        <v>10000</v>
      </c>
      <c r="R36" s="41"/>
    </row>
    <row r="37" spans="1:18" ht="13.5">
      <c r="A37" s="2" t="s">
        <v>36</v>
      </c>
      <c r="B37" s="26"/>
      <c r="C37" s="26"/>
      <c r="D37" s="26"/>
      <c r="E37" s="37">
        <v>148294</v>
      </c>
      <c r="F37" s="37">
        <v>100487</v>
      </c>
      <c r="G37" s="41">
        <v>75000</v>
      </c>
      <c r="I37" s="41">
        <v>90000</v>
      </c>
      <c r="R37" s="41"/>
    </row>
    <row r="38" spans="1:18" ht="13.5">
      <c r="A38" s="2" t="s">
        <v>37</v>
      </c>
      <c r="B38" s="26"/>
      <c r="C38" s="26"/>
      <c r="D38" s="26"/>
      <c r="E38" s="37">
        <v>49778</v>
      </c>
      <c r="F38" s="37">
        <v>39715</v>
      </c>
      <c r="G38" s="41">
        <v>40000</v>
      </c>
      <c r="I38" s="41">
        <v>40000</v>
      </c>
      <c r="R38" s="41"/>
    </row>
    <row r="39" spans="1:18" ht="13.5">
      <c r="A39" s="2" t="s">
        <v>14</v>
      </c>
      <c r="B39" s="26"/>
      <c r="C39" s="26"/>
      <c r="D39" s="26"/>
      <c r="E39" s="37">
        <v>8529</v>
      </c>
      <c r="F39" s="37">
        <v>1539</v>
      </c>
      <c r="G39" s="41">
        <v>2000</v>
      </c>
      <c r="I39" s="41">
        <v>2000</v>
      </c>
      <c r="R39" s="41"/>
    </row>
    <row r="40" spans="1:18" ht="13.5">
      <c r="A40" s="6" t="s">
        <v>10</v>
      </c>
      <c r="E40" s="44">
        <f>SUM(E35:E39)</f>
        <v>236406</v>
      </c>
      <c r="F40" s="44">
        <f>SUM(F35:F39)</f>
        <v>159656</v>
      </c>
      <c r="G40" s="44">
        <f>SUM(G35:G39)</f>
        <v>147000</v>
      </c>
      <c r="H40" s="44"/>
      <c r="I40" s="44">
        <f>SUM(I35:I39)</f>
        <v>162000</v>
      </c>
      <c r="R40" s="41"/>
    </row>
    <row r="41" spans="1:18" ht="13.5">
      <c r="A41" s="6"/>
      <c r="E41" s="41"/>
      <c r="R41" s="41"/>
    </row>
    <row r="42" spans="1:18" ht="13.5">
      <c r="A42" s="6" t="s">
        <v>38</v>
      </c>
      <c r="E42" s="39">
        <f>E19+E32+E40</f>
        <v>687351.28</v>
      </c>
      <c r="F42" s="39">
        <f>F19+F32+F40</f>
        <v>905194</v>
      </c>
      <c r="G42" s="34">
        <f>G19+G32+G40</f>
        <v>865000</v>
      </c>
      <c r="H42" s="34"/>
      <c r="I42" s="34">
        <f>I19+I32+I40</f>
        <v>965000</v>
      </c>
      <c r="R42" s="41"/>
    </row>
    <row r="43" spans="5:18" ht="12.75">
      <c r="E43" s="41"/>
      <c r="R43" s="41"/>
    </row>
    <row r="44" spans="1:18" ht="13.5">
      <c r="A44" s="6" t="s">
        <v>7</v>
      </c>
      <c r="E44" s="39">
        <f>E12-E42</f>
        <v>-57686.18000000005</v>
      </c>
      <c r="F44" s="39">
        <f>F12-F42</f>
        <v>-130953</v>
      </c>
      <c r="G44" s="34">
        <f>G12-G42</f>
        <v>-150000</v>
      </c>
      <c r="H44" s="34"/>
      <c r="I44" s="34">
        <f>I12-I42</f>
        <v>-170000</v>
      </c>
      <c r="R44" s="41"/>
    </row>
    <row r="45" spans="5:18" ht="12.75">
      <c r="E45" s="41"/>
      <c r="R45" s="41"/>
    </row>
    <row r="46" spans="1:18" ht="13.5">
      <c r="A46" s="8" t="s">
        <v>9</v>
      </c>
      <c r="E46" s="41">
        <v>2027.21</v>
      </c>
      <c r="F46" s="41">
        <v>3759</v>
      </c>
      <c r="G46" s="41">
        <v>4000</v>
      </c>
      <c r="I46" s="41">
        <v>4000</v>
      </c>
      <c r="R46" s="41"/>
    </row>
    <row r="47" spans="1:18" ht="13.5">
      <c r="A47" s="8" t="s">
        <v>13</v>
      </c>
      <c r="D47" s="26"/>
      <c r="E47" s="37">
        <v>10544.64</v>
      </c>
      <c r="F47" s="37">
        <v>10819</v>
      </c>
      <c r="G47" s="41">
        <v>11000</v>
      </c>
      <c r="I47" s="41">
        <v>11000</v>
      </c>
      <c r="R47" s="41"/>
    </row>
    <row r="48" spans="1:18" ht="13.5">
      <c r="A48" s="6"/>
      <c r="E48" s="41"/>
      <c r="R48" s="41"/>
    </row>
    <row r="49" spans="1:18" ht="13.5">
      <c r="A49" s="6" t="s">
        <v>16</v>
      </c>
      <c r="E49" s="39">
        <f>E44+E46-E47</f>
        <v>-66203.61000000004</v>
      </c>
      <c r="F49" s="39">
        <f>F44+F46-F47</f>
        <v>-138013</v>
      </c>
      <c r="G49" s="39">
        <f>G44+G46-G47</f>
        <v>-157000</v>
      </c>
      <c r="H49" s="39"/>
      <c r="I49" s="39">
        <f>I44+I46-I47</f>
        <v>-177000</v>
      </c>
      <c r="R49" s="41"/>
    </row>
    <row r="50" spans="5:18" ht="12.75">
      <c r="E50" s="41"/>
      <c r="R50" s="41"/>
    </row>
    <row r="51" spans="1:18" ht="13.5">
      <c r="A51" s="6" t="s">
        <v>3</v>
      </c>
      <c r="E51" s="39">
        <f>E49</f>
        <v>-66203.61000000004</v>
      </c>
      <c r="F51" s="39">
        <f>F49</f>
        <v>-138013</v>
      </c>
      <c r="G51" s="34">
        <f>G49</f>
        <v>-157000</v>
      </c>
      <c r="H51" s="34"/>
      <c r="I51" s="34">
        <f>I49</f>
        <v>-177000</v>
      </c>
      <c r="R51" s="41"/>
    </row>
    <row r="52" spans="5:18" ht="12.75">
      <c r="E52" s="41"/>
      <c r="R52" s="44"/>
    </row>
    <row r="53" spans="1:18" ht="13.5">
      <c r="A53" s="2" t="s">
        <v>39</v>
      </c>
      <c r="B53" s="26"/>
      <c r="C53" s="26"/>
      <c r="E53" s="41">
        <v>66203.61</v>
      </c>
      <c r="F53" s="41">
        <v>138013</v>
      </c>
      <c r="R53" s="41"/>
    </row>
    <row r="54" spans="1:5" ht="13.5">
      <c r="A54" s="20"/>
      <c r="E54" s="41"/>
    </row>
    <row r="55" spans="1:5" ht="13.5">
      <c r="A55" s="20"/>
      <c r="E55" s="41"/>
    </row>
    <row r="56" spans="1:5" ht="13.5">
      <c r="A56" s="20"/>
      <c r="E56" s="41"/>
    </row>
    <row r="57" spans="5:8" ht="12.75">
      <c r="E57"/>
      <c r="G57" s="29"/>
      <c r="H57" s="29"/>
    </row>
    <row r="58" spans="5:8" ht="12.75">
      <c r="E58"/>
      <c r="G58" s="29"/>
      <c r="H58" s="29"/>
    </row>
    <row r="59" spans="2:8" ht="15.75">
      <c r="B59" s="64" t="s">
        <v>64</v>
      </c>
      <c r="C59" s="64"/>
      <c r="D59" s="64"/>
      <c r="E59" s="64"/>
      <c r="F59"/>
      <c r="G59"/>
      <c r="H59"/>
    </row>
    <row r="60" spans="2:8" ht="13.5">
      <c r="B60" s="1"/>
      <c r="C60" s="4"/>
      <c r="E60"/>
      <c r="F60" s="47"/>
      <c r="G60"/>
      <c r="H60"/>
    </row>
    <row r="61" spans="2:8" ht="13.5">
      <c r="B61" s="1"/>
      <c r="C61" s="3"/>
      <c r="E61"/>
      <c r="G61"/>
      <c r="H61"/>
    </row>
    <row r="62" spans="1:8" ht="13.5">
      <c r="A62" s="7"/>
      <c r="E62"/>
      <c r="G62"/>
      <c r="H62"/>
    </row>
    <row r="63" spans="4:8" ht="12.75">
      <c r="D63" s="59" t="s">
        <v>70</v>
      </c>
      <c r="E63" s="62">
        <v>2018</v>
      </c>
      <c r="F63" s="52">
        <v>2017</v>
      </c>
      <c r="G63"/>
      <c r="H63"/>
    </row>
    <row r="64" spans="2:12" ht="16.5">
      <c r="B64" s="27" t="s">
        <v>15</v>
      </c>
      <c r="C64" s="6"/>
      <c r="E64" s="51"/>
      <c r="F64" s="51"/>
      <c r="G64" s="7"/>
      <c r="H64"/>
      <c r="K64" s="1"/>
      <c r="L64" s="5"/>
    </row>
    <row r="65" spans="2:8" ht="13.5">
      <c r="B65" s="30" t="s">
        <v>40</v>
      </c>
      <c r="E65" s="41">
        <v>225000</v>
      </c>
      <c r="F65" s="41">
        <v>225000</v>
      </c>
      <c r="G65"/>
      <c r="H65" s="38"/>
    </row>
    <row r="66" spans="1:8" ht="13.5">
      <c r="A66" s="9"/>
      <c r="B66" s="32" t="s">
        <v>41</v>
      </c>
      <c r="C66" s="32"/>
      <c r="D66" s="32"/>
      <c r="E66" s="41">
        <v>80000</v>
      </c>
      <c r="F66" s="41">
        <v>80000</v>
      </c>
      <c r="G66"/>
      <c r="H66" s="38"/>
    </row>
    <row r="67" spans="1:11" ht="13.5">
      <c r="A67" s="11"/>
      <c r="B67" s="32" t="s">
        <v>42</v>
      </c>
      <c r="C67" s="32"/>
      <c r="D67" s="32"/>
      <c r="E67" s="41">
        <v>37300</v>
      </c>
      <c r="F67" s="41">
        <v>37300</v>
      </c>
      <c r="G67"/>
      <c r="H67" s="38"/>
      <c r="J67" s="7"/>
      <c r="K67" s="7"/>
    </row>
    <row r="68" spans="1:8" ht="13.5">
      <c r="A68" s="12"/>
      <c r="B68" s="32" t="s">
        <v>43</v>
      </c>
      <c r="C68" s="32"/>
      <c r="D68" s="32"/>
      <c r="E68" s="41">
        <v>45000</v>
      </c>
      <c r="F68" s="41">
        <v>45000</v>
      </c>
      <c r="G68"/>
      <c r="H68" s="38"/>
    </row>
    <row r="69" spans="1:11" ht="13.5">
      <c r="A69" s="9"/>
      <c r="B69" s="32" t="s">
        <v>56</v>
      </c>
      <c r="C69" s="32"/>
      <c r="D69" s="32"/>
      <c r="E69" s="41">
        <v>65000</v>
      </c>
      <c r="F69" s="41">
        <v>65000</v>
      </c>
      <c r="G69"/>
      <c r="H69" s="38"/>
      <c r="J69" s="14"/>
      <c r="K69" s="17"/>
    </row>
    <row r="70" spans="1:8" ht="13.5">
      <c r="A70" s="9"/>
      <c r="B70" s="32" t="s">
        <v>44</v>
      </c>
      <c r="C70" s="32"/>
      <c r="D70" s="32"/>
      <c r="E70" s="41">
        <v>5000</v>
      </c>
      <c r="F70" s="41">
        <v>5000</v>
      </c>
      <c r="G70"/>
      <c r="H70" s="38"/>
    </row>
    <row r="71" spans="1:11" ht="13.5">
      <c r="A71" s="9"/>
      <c r="B71" s="32" t="s">
        <v>45</v>
      </c>
      <c r="C71" s="32"/>
      <c r="D71" s="32"/>
      <c r="E71" s="41">
        <v>20000</v>
      </c>
      <c r="F71" s="41">
        <v>20000</v>
      </c>
      <c r="G71"/>
      <c r="H71" s="38"/>
      <c r="J71" s="14"/>
      <c r="K71" s="17"/>
    </row>
    <row r="72" spans="1:11" ht="13.5">
      <c r="A72" s="9"/>
      <c r="B72" s="32" t="s">
        <v>46</v>
      </c>
      <c r="C72" s="32"/>
      <c r="D72" s="32"/>
      <c r="E72" s="41">
        <v>10000</v>
      </c>
      <c r="F72" s="41">
        <v>10000</v>
      </c>
      <c r="G72"/>
      <c r="H72" s="38"/>
      <c r="J72" s="14"/>
      <c r="K72" s="17"/>
    </row>
    <row r="73" spans="2:8" ht="13.5">
      <c r="B73" s="32" t="s">
        <v>57</v>
      </c>
      <c r="C73" s="32"/>
      <c r="D73" s="32"/>
      <c r="E73" s="41">
        <v>0</v>
      </c>
      <c r="F73" s="41">
        <v>0</v>
      </c>
      <c r="G73"/>
      <c r="H73" s="38"/>
    </row>
    <row r="74" spans="1:11" ht="13.5">
      <c r="A74" s="15"/>
      <c r="B74" s="32" t="s">
        <v>59</v>
      </c>
      <c r="C74" s="32"/>
      <c r="D74" s="32"/>
      <c r="E74" s="41">
        <v>-350000</v>
      </c>
      <c r="F74" s="41">
        <v>-297800</v>
      </c>
      <c r="G74"/>
      <c r="H74" s="38"/>
      <c r="J74" s="14"/>
      <c r="K74" s="17"/>
    </row>
    <row r="75" spans="1:8" ht="13.5">
      <c r="A75" s="15"/>
      <c r="E75" s="41"/>
      <c r="G75"/>
      <c r="H75" s="38"/>
    </row>
    <row r="76" spans="1:8" ht="13.5">
      <c r="A76" s="15"/>
      <c r="B76" s="33" t="s">
        <v>47</v>
      </c>
      <c r="D76">
        <v>2</v>
      </c>
      <c r="E76" s="34">
        <f>SUM(E65:E75)</f>
        <v>137300</v>
      </c>
      <c r="F76" s="34">
        <f>SUM(F65:F75)</f>
        <v>189500</v>
      </c>
      <c r="G76"/>
      <c r="H76" s="38"/>
    </row>
    <row r="77" spans="1:8" ht="13.5">
      <c r="A77" s="14"/>
      <c r="E77" s="41"/>
      <c r="G77"/>
      <c r="H77" s="38"/>
    </row>
    <row r="78" spans="1:11" ht="13.5">
      <c r="A78" s="9"/>
      <c r="B78" s="32" t="s">
        <v>48</v>
      </c>
      <c r="C78" s="32"/>
      <c r="D78" s="32"/>
      <c r="E78" s="41">
        <v>0</v>
      </c>
      <c r="F78" s="41">
        <v>0</v>
      </c>
      <c r="G78"/>
      <c r="H78" s="38"/>
      <c r="J78" s="12"/>
      <c r="K78" s="13"/>
    </row>
    <row r="79" spans="2:8" ht="13.5">
      <c r="B79" s="32" t="s">
        <v>88</v>
      </c>
      <c r="C79" s="32"/>
      <c r="D79" s="32"/>
      <c r="E79" s="41">
        <v>0</v>
      </c>
      <c r="F79" s="41">
        <v>10908</v>
      </c>
      <c r="G79"/>
      <c r="H79" s="38"/>
    </row>
    <row r="80" spans="2:11" ht="13.5">
      <c r="B80" s="32" t="s">
        <v>60</v>
      </c>
      <c r="C80" s="32"/>
      <c r="D80" s="32"/>
      <c r="E80" s="41">
        <v>0</v>
      </c>
      <c r="F80" s="41">
        <v>0</v>
      </c>
      <c r="G80"/>
      <c r="H80" s="38"/>
      <c r="J80" s="15"/>
      <c r="K80" s="16"/>
    </row>
    <row r="81" spans="2:11" ht="13.5">
      <c r="B81" s="32" t="s">
        <v>49</v>
      </c>
      <c r="C81" s="32"/>
      <c r="D81" s="32"/>
      <c r="E81" s="41">
        <v>0</v>
      </c>
      <c r="F81" s="41">
        <v>0</v>
      </c>
      <c r="G81"/>
      <c r="H81" s="38"/>
      <c r="J81" s="15"/>
      <c r="K81" s="16"/>
    </row>
    <row r="82" spans="1:11" ht="13.5">
      <c r="A82" s="18"/>
      <c r="B82" s="32" t="s">
        <v>69</v>
      </c>
      <c r="C82" s="32"/>
      <c r="D82" s="32"/>
      <c r="E82" s="41">
        <v>57.25</v>
      </c>
      <c r="F82" s="41">
        <v>57</v>
      </c>
      <c r="G82"/>
      <c r="H82" s="38"/>
      <c r="J82" s="15"/>
      <c r="K82" s="16"/>
    </row>
    <row r="83" spans="1:11" ht="13.5">
      <c r="A83" s="15"/>
      <c r="B83" s="32" t="s">
        <v>86</v>
      </c>
      <c r="C83" s="32"/>
      <c r="D83" s="32"/>
      <c r="E83" s="41">
        <v>15688.32</v>
      </c>
      <c r="F83" s="41">
        <v>13159</v>
      </c>
      <c r="G83"/>
      <c r="H83" s="38"/>
      <c r="J83" s="15"/>
      <c r="K83" s="16"/>
    </row>
    <row r="84" spans="1:8" ht="13.5">
      <c r="A84" s="15"/>
      <c r="B84" s="32" t="s">
        <v>50</v>
      </c>
      <c r="C84" s="32"/>
      <c r="D84" s="32"/>
      <c r="E84" s="41">
        <v>33587.42</v>
      </c>
      <c r="F84" s="41">
        <v>54971</v>
      </c>
      <c r="G84"/>
      <c r="H84" s="38"/>
    </row>
    <row r="85" spans="1:11" ht="13.5">
      <c r="A85" s="12"/>
      <c r="B85" s="32" t="s">
        <v>62</v>
      </c>
      <c r="C85" s="32"/>
      <c r="D85" s="32"/>
      <c r="E85" s="41">
        <v>475611.54</v>
      </c>
      <c r="F85" s="41">
        <v>477747</v>
      </c>
      <c r="G85"/>
      <c r="H85" s="38"/>
      <c r="J85" s="14"/>
      <c r="K85" s="17"/>
    </row>
    <row r="86" spans="1:11" ht="13.5">
      <c r="A86" s="12"/>
      <c r="B86" s="32" t="s">
        <v>93</v>
      </c>
      <c r="C86" s="32"/>
      <c r="D86" s="32"/>
      <c r="E86" s="41">
        <v>3.06</v>
      </c>
      <c r="F86" s="41">
        <v>3</v>
      </c>
      <c r="G86"/>
      <c r="H86" s="38"/>
      <c r="J86" s="14"/>
      <c r="K86" s="17"/>
    </row>
    <row r="87" spans="1:8" ht="13.5">
      <c r="A87" s="15"/>
      <c r="B87" s="32" t="s">
        <v>61</v>
      </c>
      <c r="C87" s="32"/>
      <c r="D87" s="32"/>
      <c r="E87" s="41">
        <v>5170.58</v>
      </c>
      <c r="F87" s="41">
        <v>12074</v>
      </c>
      <c r="G87"/>
      <c r="H87" s="38"/>
    </row>
    <row r="88" spans="1:8" ht="13.5">
      <c r="A88" s="12"/>
      <c r="E88" s="41"/>
      <c r="G88"/>
      <c r="H88" s="38"/>
    </row>
    <row r="89" spans="1:8" ht="13.5">
      <c r="A89" s="15"/>
      <c r="B89" s="33" t="s">
        <v>51</v>
      </c>
      <c r="E89" s="44">
        <f>SUM(E78:E88)</f>
        <v>530118.17</v>
      </c>
      <c r="F89" s="44">
        <f>SUM(F78:F88)</f>
        <v>568919</v>
      </c>
      <c r="G89"/>
      <c r="H89" s="38"/>
    </row>
    <row r="90" spans="1:8" ht="13.5">
      <c r="A90" s="15"/>
      <c r="E90" s="41"/>
      <c r="G90"/>
      <c r="H90" s="38"/>
    </row>
    <row r="91" spans="1:11" ht="15.75">
      <c r="A91" s="14"/>
      <c r="B91" s="54" t="s">
        <v>52</v>
      </c>
      <c r="E91" s="55">
        <f>E76+E89</f>
        <v>667418.17</v>
      </c>
      <c r="F91" s="55">
        <f>F76+F89</f>
        <v>758419</v>
      </c>
      <c r="G91"/>
      <c r="H91" s="38"/>
      <c r="J91" s="9"/>
      <c r="K91" s="10"/>
    </row>
    <row r="92" spans="1:8" ht="13.5">
      <c r="A92" s="14"/>
      <c r="E92" s="41"/>
      <c r="G92"/>
      <c r="H92" s="38"/>
    </row>
    <row r="93" spans="1:11" ht="13.5">
      <c r="A93" s="14"/>
      <c r="E93" s="41"/>
      <c r="G93"/>
      <c r="H93" s="38"/>
      <c r="J93" s="9"/>
      <c r="K93" s="10"/>
    </row>
    <row r="94" spans="1:8" ht="16.5">
      <c r="A94" s="15"/>
      <c r="B94" s="35" t="s">
        <v>0</v>
      </c>
      <c r="E94" s="41"/>
      <c r="G94"/>
      <c r="H94" s="38"/>
    </row>
    <row r="95" spans="1:11" ht="13.5">
      <c r="A95" s="15"/>
      <c r="E95" s="41"/>
      <c r="G95"/>
      <c r="H95" s="38"/>
      <c r="J95" s="15"/>
      <c r="K95" s="16"/>
    </row>
    <row r="96" spans="1:8" ht="13.5">
      <c r="A96" s="15"/>
      <c r="B96" s="33" t="s">
        <v>53</v>
      </c>
      <c r="E96" s="44">
        <v>502691.83</v>
      </c>
      <c r="F96" s="44">
        <v>568896</v>
      </c>
      <c r="G96"/>
      <c r="H96" s="38"/>
    </row>
    <row r="97" spans="1:11" ht="13.5">
      <c r="A97" s="15"/>
      <c r="E97" s="41"/>
      <c r="G97"/>
      <c r="H97" s="38"/>
      <c r="J97" s="22"/>
      <c r="K97" s="13"/>
    </row>
    <row r="98" spans="1:8" ht="13.5">
      <c r="A98" s="18"/>
      <c r="B98" s="46" t="s">
        <v>63</v>
      </c>
      <c r="E98" s="41">
        <v>137368.4</v>
      </c>
      <c r="F98" s="41">
        <v>189523</v>
      </c>
      <c r="G98"/>
      <c r="H98" s="38"/>
    </row>
    <row r="99" spans="1:11" ht="13.5">
      <c r="A99" s="14"/>
      <c r="B99" s="33" t="s">
        <v>12</v>
      </c>
      <c r="E99" s="41">
        <v>27357.94</v>
      </c>
      <c r="F99" s="41">
        <v>0</v>
      </c>
      <c r="G99"/>
      <c r="H99" s="38"/>
      <c r="J99" s="12"/>
      <c r="K99" s="17"/>
    </row>
    <row r="100" spans="1:11" ht="13.5">
      <c r="A100" s="14"/>
      <c r="E100" s="41"/>
      <c r="G100"/>
      <c r="H100" s="38"/>
      <c r="J100" s="12"/>
      <c r="K100" s="17"/>
    </row>
    <row r="101" spans="2:11" ht="15.75">
      <c r="B101" s="54" t="s">
        <v>54</v>
      </c>
      <c r="E101" s="56">
        <f>SUM(E96:E100)</f>
        <v>667418.1699999999</v>
      </c>
      <c r="F101" s="56">
        <f>SUM(F96:F100)</f>
        <v>758419</v>
      </c>
      <c r="G101"/>
      <c r="H101" s="38"/>
      <c r="J101" s="15"/>
      <c r="K101" s="17"/>
    </row>
    <row r="102" spans="1:8" ht="13.5">
      <c r="A102" s="11"/>
      <c r="E102" s="41"/>
      <c r="G102"/>
      <c r="H102" s="38"/>
    </row>
    <row r="103" spans="5:11" ht="13.5">
      <c r="E103" s="51"/>
      <c r="G103"/>
      <c r="H103" s="38"/>
      <c r="J103" s="15"/>
      <c r="K103" s="17"/>
    </row>
    <row r="104" spans="1:8" ht="13.5">
      <c r="A104" s="19"/>
      <c r="E104"/>
      <c r="G104"/>
      <c r="H104" s="38"/>
    </row>
    <row r="105" spans="1:11" ht="13.5">
      <c r="A105" s="12"/>
      <c r="C105" s="65" t="s">
        <v>92</v>
      </c>
      <c r="D105" s="65"/>
      <c r="E105" s="65"/>
      <c r="F105"/>
      <c r="G105"/>
      <c r="H105" s="31"/>
      <c r="J105" s="9"/>
      <c r="K105" s="10"/>
    </row>
    <row r="106" spans="5:11" ht="13.5">
      <c r="E106"/>
      <c r="F106" s="37"/>
      <c r="G106"/>
      <c r="H106"/>
      <c r="J106" s="9"/>
      <c r="K106" s="10"/>
    </row>
    <row r="107" spans="1:11" ht="13.5">
      <c r="A107" s="11"/>
      <c r="E107"/>
      <c r="F107" s="37"/>
      <c r="G107"/>
      <c r="H107"/>
      <c r="J107" s="9"/>
      <c r="K107" s="10"/>
    </row>
    <row r="108" spans="5:8" ht="12.75">
      <c r="E108"/>
      <c r="F108" s="37"/>
      <c r="G108"/>
      <c r="H108"/>
    </row>
    <row r="109" spans="1:11" ht="13.5">
      <c r="A109" s="11"/>
      <c r="E109" s="40"/>
      <c r="F109" s="43"/>
      <c r="G109"/>
      <c r="H109"/>
      <c r="J109" s="9"/>
      <c r="K109" s="10"/>
    </row>
    <row r="110" spans="5:11" ht="13.5">
      <c r="E110"/>
      <c r="F110" s="37"/>
      <c r="G110"/>
      <c r="H110"/>
      <c r="J110" s="9"/>
      <c r="K110" s="10"/>
    </row>
    <row r="111" spans="1:11" ht="13.5">
      <c r="A111" s="46" t="s">
        <v>85</v>
      </c>
      <c r="B111" s="48"/>
      <c r="C111" s="46" t="s">
        <v>95</v>
      </c>
      <c r="D111" s="46"/>
      <c r="E111" s="46" t="s">
        <v>82</v>
      </c>
      <c r="F111" s="46" t="s">
        <v>96</v>
      </c>
      <c r="G111" s="46" t="s">
        <v>97</v>
      </c>
      <c r="H111" s="48"/>
      <c r="J111" s="9"/>
      <c r="K111" s="10"/>
    </row>
    <row r="112" spans="1:8" ht="13.5">
      <c r="A112" s="63" t="s">
        <v>65</v>
      </c>
      <c r="B112" s="51"/>
      <c r="C112" s="57" t="s">
        <v>66</v>
      </c>
      <c r="D112" s="57"/>
      <c r="E112" s="57" t="s">
        <v>55</v>
      </c>
      <c r="F112" s="57" t="s">
        <v>67</v>
      </c>
      <c r="G112" s="57" t="s">
        <v>68</v>
      </c>
      <c r="H112"/>
    </row>
    <row r="113" spans="5:8" ht="12.75">
      <c r="E113"/>
      <c r="F113"/>
      <c r="G113"/>
      <c r="H113"/>
    </row>
    <row r="114" s="48" customFormat="1" ht="12.75"/>
    <row r="117" spans="1:5" ht="13.5">
      <c r="A117" s="20"/>
      <c r="E117" s="41"/>
    </row>
    <row r="118" spans="1:5" ht="13.5">
      <c r="A118" s="20"/>
      <c r="E118" s="41"/>
    </row>
    <row r="119" spans="1:5" ht="13.5">
      <c r="A119" s="20"/>
      <c r="E119" s="41"/>
    </row>
    <row r="120" ht="12.75">
      <c r="E120" s="41"/>
    </row>
    <row r="121" ht="12.75">
      <c r="A121" s="48" t="s">
        <v>72</v>
      </c>
    </row>
    <row r="122" ht="12.75">
      <c r="A122" s="48"/>
    </row>
    <row r="123" ht="12.75">
      <c r="A123" t="s">
        <v>73</v>
      </c>
    </row>
    <row r="124" ht="12.75">
      <c r="A124" t="s">
        <v>74</v>
      </c>
    </row>
    <row r="127" ht="12.75">
      <c r="A127" s="48" t="s">
        <v>71</v>
      </c>
    </row>
    <row r="129" ht="12.75">
      <c r="A129" s="49" t="s">
        <v>75</v>
      </c>
    </row>
    <row r="130" ht="12.75">
      <c r="A130" s="49" t="s">
        <v>76</v>
      </c>
    </row>
    <row r="131" ht="12.75">
      <c r="A131" s="49" t="s">
        <v>77</v>
      </c>
    </row>
    <row r="132" ht="12.75">
      <c r="K132" s="21"/>
    </row>
    <row r="133" ht="12.75">
      <c r="A133" s="48" t="s">
        <v>78</v>
      </c>
    </row>
    <row r="135" ht="12.75">
      <c r="A135" s="49" t="s">
        <v>79</v>
      </c>
    </row>
    <row r="137" ht="12.75">
      <c r="A137" s="48" t="s">
        <v>80</v>
      </c>
    </row>
    <row r="139" ht="12.75">
      <c r="A139" s="49" t="s">
        <v>81</v>
      </c>
    </row>
    <row r="141" ht="12.75">
      <c r="A141" s="60" t="s">
        <v>83</v>
      </c>
    </row>
    <row r="143" ht="12.75">
      <c r="A143" t="s">
        <v>98</v>
      </c>
    </row>
    <row r="144" ht="12.75">
      <c r="A144" t="s">
        <v>89</v>
      </c>
    </row>
    <row r="145" ht="12.75">
      <c r="A145" t="s">
        <v>84</v>
      </c>
    </row>
    <row r="174" spans="1:9" ht="12.75">
      <c r="A174" s="48"/>
      <c r="B174" s="48"/>
      <c r="C174" s="48"/>
      <c r="D174" s="48"/>
      <c r="E174" s="48"/>
      <c r="F174" s="48"/>
      <c r="G174" s="48"/>
      <c r="H174" s="48"/>
      <c r="I174" s="48"/>
    </row>
  </sheetData>
  <sheetProtection/>
  <mergeCells count="5">
    <mergeCell ref="B59:E59"/>
    <mergeCell ref="C105:E105"/>
    <mergeCell ref="A1:I1"/>
    <mergeCell ref="A2:I2"/>
    <mergeCell ref="A3:I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Hovin</cp:lastModifiedBy>
  <cp:lastPrinted>2019-03-02T16:36:33Z</cp:lastPrinted>
  <dcterms:created xsi:type="dcterms:W3CDTF">2008-02-13T18:26:42Z</dcterms:created>
  <dcterms:modified xsi:type="dcterms:W3CDTF">2019-03-20T21:19:30Z</dcterms:modified>
  <cp:category/>
  <cp:version/>
  <cp:contentType/>
  <cp:contentStatus/>
</cp:coreProperties>
</file>