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 Sennesvik\Documents\"/>
    </mc:Choice>
  </mc:AlternateContent>
  <xr:revisionPtr revIDLastSave="0" documentId="8_{E4FF1D10-87B0-4CBF-8F1C-E1D8D1D901DB}" xr6:coauthVersionLast="40" xr6:coauthVersionMax="40" xr10:uidLastSave="{00000000-0000-0000-0000-000000000000}"/>
  <bookViews>
    <workbookView xWindow="0" yWindow="0" windowWidth="28800" windowHeight="11925" xr2:uid="{D7232898-32B5-43CA-B9D2-C3861C2EBB37}"/>
  </bookViews>
  <sheets>
    <sheet name="Ar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5" i="1" l="1"/>
  <c r="T55" i="1" s="1"/>
  <c r="S56" i="1" l="1"/>
  <c r="T56" i="1" s="1"/>
  <c r="E78" i="1" s="1"/>
  <c r="R58" i="1" l="1"/>
  <c r="Q58" i="1"/>
  <c r="P58" i="1"/>
  <c r="O58" i="1"/>
  <c r="N58" i="1"/>
  <c r="M58" i="1"/>
  <c r="L58" i="1"/>
  <c r="K58" i="1"/>
  <c r="J58" i="1"/>
  <c r="I58" i="1"/>
  <c r="H58" i="1"/>
  <c r="F58" i="1"/>
  <c r="E58" i="1"/>
  <c r="D58" i="1"/>
  <c r="C58" i="1"/>
  <c r="S57" i="1"/>
  <c r="T57" i="1" s="1"/>
  <c r="S54" i="1"/>
  <c r="T54" i="1" s="1"/>
  <c r="E77" i="1" s="1"/>
  <c r="S52" i="1"/>
  <c r="T52" i="1" s="1"/>
  <c r="T40" i="1"/>
  <c r="F18" i="1"/>
  <c r="F68" i="1" s="1"/>
  <c r="E18" i="1"/>
  <c r="D18" i="1"/>
  <c r="F62" i="1" s="1"/>
  <c r="C18" i="1"/>
  <c r="S51" i="1"/>
  <c r="T51" i="1" s="1"/>
  <c r="E79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S39" i="1"/>
  <c r="T39" i="1" s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  <c r="S7" i="1"/>
  <c r="T7" i="1" s="1"/>
  <c r="S6" i="1"/>
  <c r="T6" i="1" s="1"/>
  <c r="F66" i="1" l="1"/>
  <c r="F63" i="1"/>
  <c r="S18" i="1"/>
  <c r="T18" i="1" s="1"/>
  <c r="G58" i="1"/>
  <c r="E74" i="1" s="1"/>
  <c r="E76" i="1" s="1"/>
  <c r="S53" i="1"/>
  <c r="S58" i="1" s="1"/>
  <c r="F65" i="1" l="1"/>
  <c r="F67" i="1"/>
  <c r="T53" i="1"/>
  <c r="T58" i="1" s="1"/>
  <c r="F69" i="1" l="1"/>
  <c r="E80" i="1" s="1"/>
  <c r="E81" i="1" l="1"/>
  <c r="N79" i="1" s="1"/>
</calcChain>
</file>

<file path=xl/sharedStrings.xml><?xml version="1.0" encoding="utf-8"?>
<sst xmlns="http://schemas.openxmlformats.org/spreadsheetml/2006/main" count="175" uniqueCount="65">
  <si>
    <t>Dato</t>
  </si>
  <si>
    <t>Tekst</t>
  </si>
  <si>
    <t>Bank</t>
  </si>
  <si>
    <t>Leieinnt.</t>
  </si>
  <si>
    <t>Andre innt.</t>
  </si>
  <si>
    <t>Inventar</t>
  </si>
  <si>
    <t>Utstyr</t>
  </si>
  <si>
    <t>Driftsmat.</t>
  </si>
  <si>
    <t>Kontorrek.</t>
  </si>
  <si>
    <t>Reparasj.</t>
  </si>
  <si>
    <t>Innleide tj.</t>
  </si>
  <si>
    <t>Godtgj.</t>
  </si>
  <si>
    <t>Brannuttr.</t>
  </si>
  <si>
    <t>Andre kost.</t>
  </si>
  <si>
    <t>Bank.k.</t>
  </si>
  <si>
    <t>Januar</t>
  </si>
  <si>
    <t>Inngående beholdninger</t>
  </si>
  <si>
    <t>Kontroll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</si>
  <si>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</si>
  <si>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</si>
  <si>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</si>
  <si>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</si>
  <si>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</si>
  <si>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</si>
  <si>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</si>
  <si>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</si>
  <si>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</si>
  <si>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</si>
  <si>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</si>
  <si>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Sum 2018</t>
  </si>
  <si>
    <t>Netto inntekter</t>
  </si>
  <si>
    <t>Tekn.materiell</t>
  </si>
  <si>
    <t xml:space="preserve"> </t>
  </si>
  <si>
    <t>Felleskost.</t>
  </si>
  <si>
    <t>Balanse</t>
  </si>
  <si>
    <t>Driftsregnskap 2018</t>
  </si>
  <si>
    <t>Sum kostnader</t>
  </si>
  <si>
    <t>Bank Registert pr 29.12.18</t>
  </si>
  <si>
    <t>Sum inntekter 2018</t>
  </si>
  <si>
    <t>Sum ordinære driftskostnader  21018</t>
  </si>
  <si>
    <t>Ekstraordinære kostnader</t>
  </si>
  <si>
    <t>Til kapital</t>
  </si>
  <si>
    <t xml:space="preserve">Balanse 31.12.2018   </t>
  </si>
  <si>
    <t>Varige driftsmidler</t>
  </si>
  <si>
    <t>Omløpsmidler</t>
  </si>
  <si>
    <t>Sum aktiver</t>
  </si>
  <si>
    <t>Egenkapital</t>
  </si>
  <si>
    <t>Sum passiver</t>
  </si>
  <si>
    <t>Avskrivninger</t>
  </si>
  <si>
    <t>Finansinnt./kostnader</t>
  </si>
  <si>
    <t>Resultat 2018</t>
  </si>
  <si>
    <t>Underskudd</t>
  </si>
  <si>
    <t>Merknader</t>
  </si>
  <si>
    <t>Driftsresultat ordinær drift</t>
  </si>
  <si>
    <t xml:space="preserve">  </t>
  </si>
  <si>
    <t>Differanse:</t>
  </si>
  <si>
    <t>Pr 31.12.2018</t>
  </si>
  <si>
    <t>Ubetalt fakturaer</t>
  </si>
  <si>
    <t>Avsetninger egenkapital</t>
  </si>
  <si>
    <t>Eksempel</t>
  </si>
  <si>
    <t>Kontingent</t>
  </si>
  <si>
    <t>Bank.kost.</t>
  </si>
  <si>
    <t>v</t>
  </si>
  <si>
    <t>tekst</t>
  </si>
  <si>
    <t>Skyldig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</si>
</sst>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48"/>
      <color rgb="FF003200"/>
      <name val="Freestyle Script"/>
      <family val="4"/>
    </font>
    <font>
      <b/>
      <sz val="2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0" fillId="0" borderId="0" xfId="0" applyNumberFormat="1"/>
    <xf numFmtId="0" fontId="5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0" xfId="0" applyFill="1" applyBorder="1"/>
    <xf numFmtId="0" fontId="0" fillId="0" borderId="5" xfId="0" applyBorder="1"/>
    <xf numFmtId="0" fontId="0" fillId="0" borderId="5" xfId="0" applyFill="1" applyBorder="1"/>
    <xf numFmtId="43" fontId="0" fillId="0" borderId="0" xfId="1" applyFont="1"/>
    <xf numFmtId="43" fontId="0" fillId="0" borderId="4" xfId="1" applyFont="1" applyBorder="1"/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0" fillId="0" borderId="5" xfId="1" applyFont="1" applyBorder="1"/>
    <xf numFmtId="0" fontId="0" fillId="2" borderId="0" xfId="0" applyFill="1"/>
    <xf numFmtId="43" fontId="2" fillId="2" borderId="0" xfId="1" applyFont="1" applyFill="1"/>
    <xf numFmtId="43" fontId="0" fillId="2" borderId="0" xfId="1" applyFont="1" applyFill="1"/>
    <xf numFmtId="14" fontId="6" fillId="0" borderId="4" xfId="0" applyNumberFormat="1" applyFont="1" applyBorder="1" applyAlignment="1">
      <alignment horizontal="center"/>
    </xf>
    <xf numFmtId="43" fontId="7" fillId="0" borderId="0" xfId="1" applyFont="1"/>
    <xf numFmtId="0" fontId="0" fillId="3" borderId="6" xfId="0" applyFill="1" applyBorder="1"/>
    <xf numFmtId="14" fontId="0" fillId="4" borderId="0" xfId="0" applyNumberFormat="1" applyFill="1"/>
    <xf numFmtId="0" fontId="0" fillId="4" borderId="0" xfId="0" applyFill="1" applyBorder="1"/>
    <xf numFmtId="43" fontId="0" fillId="0" borderId="0" xfId="1" applyFont="1" applyFill="1" applyBorder="1"/>
    <xf numFmtId="0" fontId="8" fillId="0" borderId="0" xfId="0" applyFont="1" applyBorder="1"/>
    <xf numFmtId="0" fontId="8" fillId="0" borderId="0" xfId="0" applyFont="1" applyFill="1" applyBorder="1"/>
    <xf numFmtId="43" fontId="8" fillId="0" borderId="0" xfId="1" applyFont="1" applyBorder="1"/>
    <xf numFmtId="0" fontId="8" fillId="0" borderId="0" xfId="0" applyFont="1"/>
    <xf numFmtId="43" fontId="1" fillId="0" borderId="4" xfId="1" applyFont="1" applyBorder="1"/>
    <xf numFmtId="14" fontId="0" fillId="0" borderId="0" xfId="0" applyNumberFormat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03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7496E-56FD-4CD4-A5E8-484162F2D37E}">
  <sheetPr>
    <pageSetUpPr fitToPage="1"/>
  </sheetPr>
  <dimension ref="A1:U81"/>
  <sheetViews>
    <sheetView tabSelected="1" workbookViewId="0">
      <selection activeCell="H73" sqref="H73"/>
    </sheetView>
  </sheetViews>
  <sheetFormatPr baseColWidth="10" defaultRowHeight="15" x14ac:dyDescent="0.25"/>
  <cols>
    <col min="1" max="1" width="11.140625" customWidth="1"/>
    <col min="2" max="2" width="22.85546875" customWidth="1"/>
    <col min="3" max="3" width="11.5703125" customWidth="1"/>
    <col min="4" max="4" width="12.5703125" customWidth="1"/>
    <col min="5" max="5" width="12.7109375" customWidth="1"/>
    <col min="6" max="6" width="11.85546875" customWidth="1"/>
    <col min="7" max="7" width="11.140625" customWidth="1"/>
    <col min="8" max="8" width="9.5703125" customWidth="1"/>
    <col min="9" max="9" width="10.140625" customWidth="1"/>
    <col min="10" max="10" width="10.7109375" customWidth="1"/>
    <col min="11" max="11" width="10.28515625" customWidth="1"/>
    <col min="12" max="12" width="10.42578125" customWidth="1"/>
    <col min="13" max="13" width="10.85546875" customWidth="1"/>
    <col min="14" max="14" width="10.7109375" customWidth="1"/>
    <col min="15" max="15" width="10.28515625" customWidth="1"/>
    <col min="16" max="16" width="11.7109375" customWidth="1"/>
  </cols>
  <sheetData>
    <row r="1" spans="1:20" ht="64.5" x14ac:dyDescent="1.1000000000000001">
      <c r="A1" s="2" t="s">
        <v>59</v>
      </c>
      <c r="B1" s="1"/>
    </row>
    <row r="2" spans="1:20" ht="28.5" x14ac:dyDescent="0.45">
      <c r="A2" s="3" t="s">
        <v>35</v>
      </c>
      <c r="B2" s="1"/>
      <c r="D2" s="1" t="s">
        <v>56</v>
      </c>
    </row>
    <row r="3" spans="1:20" ht="15.75" thickBot="1" x14ac:dyDescent="0.3"/>
    <row r="4" spans="1:20" ht="15.75" thickBot="1" x14ac:dyDescent="0.3">
      <c r="A4" s="4" t="s">
        <v>0</v>
      </c>
      <c r="B4" s="5" t="s">
        <v>1</v>
      </c>
      <c r="C4" s="5" t="s">
        <v>2</v>
      </c>
      <c r="D4" s="5" t="s">
        <v>60</v>
      </c>
      <c r="E4" s="5" t="s">
        <v>4</v>
      </c>
      <c r="F4" s="5" t="s">
        <v>61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31</v>
      </c>
      <c r="M4" s="5" t="s">
        <v>10</v>
      </c>
      <c r="N4" s="5" t="s">
        <v>11</v>
      </c>
      <c r="O4" s="5" t="s">
        <v>12</v>
      </c>
      <c r="P4" s="5" t="s">
        <v>33</v>
      </c>
      <c r="Q4" s="6" t="s">
        <v>13</v>
      </c>
      <c r="T4" s="8" t="s">
        <v>17</v>
      </c>
    </row>
    <row r="5" spans="1:20" x14ac:dyDescent="0.25">
      <c r="A5" s="7">
        <v>43101</v>
      </c>
      <c r="B5" t="s">
        <v>16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20" x14ac:dyDescent="0.25">
      <c r="A6" t="s">
        <v>15</v>
      </c>
      <c r="B6" t="s">
        <v>2</v>
      </c>
      <c r="C6" s="13">
        <v>55240</v>
      </c>
      <c r="D6" s="13">
        <v>-55300</v>
      </c>
      <c r="E6" s="13"/>
      <c r="F6" s="13">
        <v>60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S6">
        <f>SUM(D6:Q6)</f>
        <v>-55240</v>
      </c>
      <c r="T6">
        <f t="shared" ref="T6:T18" si="0">C6+S6</f>
        <v>0</v>
      </c>
    </row>
    <row r="7" spans="1:20" x14ac:dyDescent="0.25">
      <c r="A7" t="s">
        <v>18</v>
      </c>
      <c r="B7" t="s">
        <v>2</v>
      </c>
      <c r="C7" s="13">
        <v>38795</v>
      </c>
      <c r="D7" s="13">
        <v>-38900</v>
      </c>
      <c r="E7" s="13"/>
      <c r="F7" s="13">
        <v>105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S7">
        <f t="shared" ref="S7:S51" si="1">SUM(D7:Q7)</f>
        <v>-38795</v>
      </c>
      <c r="T7">
        <f t="shared" si="0"/>
        <v>0</v>
      </c>
    </row>
    <row r="8" spans="1:20" x14ac:dyDescent="0.25">
      <c r="A8" t="s">
        <v>19</v>
      </c>
      <c r="B8" t="s">
        <v>2</v>
      </c>
      <c r="C8" s="13">
        <v>26995</v>
      </c>
      <c r="D8" s="13">
        <v>-27100</v>
      </c>
      <c r="E8" s="13"/>
      <c r="F8" s="13">
        <v>105</v>
      </c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S8">
        <f t="shared" si="1"/>
        <v>-26995</v>
      </c>
      <c r="T8">
        <f t="shared" si="0"/>
        <v>0</v>
      </c>
    </row>
    <row r="9" spans="1:20" x14ac:dyDescent="0.25">
      <c r="A9" t="s">
        <v>20</v>
      </c>
      <c r="B9" t="s">
        <v>2</v>
      </c>
      <c r="C9" s="13">
        <v>20095</v>
      </c>
      <c r="D9" s="13">
        <v>-20200</v>
      </c>
      <c r="E9" s="13"/>
      <c r="F9" s="13">
        <v>105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S9">
        <f t="shared" si="1"/>
        <v>-20095</v>
      </c>
      <c r="T9">
        <f t="shared" si="0"/>
        <v>0</v>
      </c>
    </row>
    <row r="10" spans="1:20" x14ac:dyDescent="0.25">
      <c r="A10" t="s">
        <v>21</v>
      </c>
      <c r="B10" t="s">
        <v>2</v>
      </c>
      <c r="C10" s="13">
        <v>27925</v>
      </c>
      <c r="D10" s="13">
        <v>-28000</v>
      </c>
      <c r="E10" s="13"/>
      <c r="F10" s="13">
        <v>75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S10">
        <f t="shared" si="1"/>
        <v>-27925</v>
      </c>
      <c r="T10">
        <f t="shared" si="0"/>
        <v>0</v>
      </c>
    </row>
    <row r="11" spans="1:20" x14ac:dyDescent="0.25">
      <c r="A11" t="s">
        <v>22</v>
      </c>
      <c r="B11" t="s">
        <v>2</v>
      </c>
      <c r="C11" s="13">
        <v>16417</v>
      </c>
      <c r="D11" s="13">
        <v>-16100</v>
      </c>
      <c r="E11" s="13">
        <v>-377</v>
      </c>
      <c r="F11" s="13">
        <v>60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S11">
        <f t="shared" si="1"/>
        <v>-16417</v>
      </c>
      <c r="T11">
        <f t="shared" si="0"/>
        <v>0</v>
      </c>
    </row>
    <row r="12" spans="1:20" x14ac:dyDescent="0.25">
      <c r="A12" t="s">
        <v>23</v>
      </c>
      <c r="B12" t="s">
        <v>2</v>
      </c>
      <c r="C12" s="13">
        <v>32010</v>
      </c>
      <c r="D12" s="13">
        <v>-32100</v>
      </c>
      <c r="E12" s="13"/>
      <c r="F12" s="13">
        <v>90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S12">
        <f t="shared" si="1"/>
        <v>-32010</v>
      </c>
      <c r="T12">
        <f t="shared" si="0"/>
        <v>0</v>
      </c>
    </row>
    <row r="13" spans="1:20" x14ac:dyDescent="0.25">
      <c r="A13" t="s">
        <v>24</v>
      </c>
      <c r="B13" t="s">
        <v>2</v>
      </c>
      <c r="C13" s="13">
        <v>3255</v>
      </c>
      <c r="D13" s="13">
        <v>-3300</v>
      </c>
      <c r="E13" s="13"/>
      <c r="F13" s="13">
        <v>45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S13">
        <f t="shared" si="1"/>
        <v>-3255</v>
      </c>
      <c r="T13">
        <f t="shared" si="0"/>
        <v>0</v>
      </c>
    </row>
    <row r="14" spans="1:20" x14ac:dyDescent="0.25">
      <c r="A14" t="s">
        <v>25</v>
      </c>
      <c r="B14" t="s">
        <v>2</v>
      </c>
      <c r="C14" s="13">
        <v>32095</v>
      </c>
      <c r="D14" s="13">
        <v>-32200</v>
      </c>
      <c r="E14" s="13"/>
      <c r="F14" s="13">
        <v>105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S14">
        <f t="shared" si="1"/>
        <v>-32095</v>
      </c>
      <c r="T14">
        <f t="shared" si="0"/>
        <v>0</v>
      </c>
    </row>
    <row r="15" spans="1:20" x14ac:dyDescent="0.25">
      <c r="A15" t="s">
        <v>26</v>
      </c>
      <c r="B15" t="s">
        <v>2</v>
      </c>
      <c r="C15" s="13">
        <v>19495</v>
      </c>
      <c r="D15" s="13">
        <v>-19600</v>
      </c>
      <c r="E15" s="13"/>
      <c r="F15" s="13">
        <v>105</v>
      </c>
      <c r="G15" s="13"/>
      <c r="H15" s="13"/>
      <c r="I15" s="13"/>
      <c r="J15" s="13" t="s">
        <v>32</v>
      </c>
      <c r="K15" s="13"/>
      <c r="L15" s="13"/>
      <c r="M15" s="13"/>
      <c r="N15" s="13"/>
      <c r="O15" s="13"/>
      <c r="P15" s="13"/>
      <c r="Q15" s="13"/>
      <c r="S15">
        <f t="shared" si="1"/>
        <v>-19495</v>
      </c>
      <c r="T15">
        <f t="shared" si="0"/>
        <v>0</v>
      </c>
    </row>
    <row r="16" spans="1:20" x14ac:dyDescent="0.25">
      <c r="A16" t="s">
        <v>27</v>
      </c>
      <c r="B16" t="s">
        <v>2</v>
      </c>
      <c r="C16" s="13">
        <v>40550</v>
      </c>
      <c r="D16" s="13">
        <v>-40700</v>
      </c>
      <c r="E16" s="13"/>
      <c r="F16" s="13">
        <v>150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S16">
        <f t="shared" si="1"/>
        <v>-40550</v>
      </c>
      <c r="T16">
        <f t="shared" si="0"/>
        <v>0</v>
      </c>
    </row>
    <row r="17" spans="1:20" ht="15.75" thickBot="1" x14ac:dyDescent="0.3">
      <c r="A17" s="9" t="s">
        <v>28</v>
      </c>
      <c r="B17" s="9" t="s">
        <v>37</v>
      </c>
      <c r="C17" s="31">
        <v>26586</v>
      </c>
      <c r="D17" s="31">
        <v>-20900</v>
      </c>
      <c r="E17" s="31">
        <v>-5761</v>
      </c>
      <c r="F17" s="31">
        <v>75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S17">
        <f t="shared" si="1"/>
        <v>-26586</v>
      </c>
      <c r="T17">
        <f t="shared" si="0"/>
        <v>0</v>
      </c>
    </row>
    <row r="18" spans="1:20" ht="15.75" thickBot="1" x14ac:dyDescent="0.3">
      <c r="A18" s="10" t="s">
        <v>29</v>
      </c>
      <c r="B18" s="10" t="s">
        <v>30</v>
      </c>
      <c r="C18" s="13">
        <f>SUM(C6:C17)</f>
        <v>339458</v>
      </c>
      <c r="D18" s="13">
        <f>SUM(D6:D17)</f>
        <v>-334400</v>
      </c>
      <c r="E18" s="13">
        <f>SUM(E6:E17)</f>
        <v>-6138</v>
      </c>
      <c r="F18" s="13">
        <f>SUM(F6:F17)</f>
        <v>1080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S18">
        <f t="shared" si="1"/>
        <v>-339458</v>
      </c>
      <c r="T18">
        <f t="shared" si="0"/>
        <v>0</v>
      </c>
    </row>
    <row r="19" spans="1:20" ht="15.75" thickBot="1" x14ac:dyDescent="0.3">
      <c r="A19" s="4" t="s">
        <v>0</v>
      </c>
      <c r="B19" s="5" t="s">
        <v>1</v>
      </c>
      <c r="C19" s="15" t="s">
        <v>2</v>
      </c>
      <c r="D19" s="15" t="s">
        <v>3</v>
      </c>
      <c r="E19" s="15" t="s">
        <v>4</v>
      </c>
      <c r="F19" s="15" t="s">
        <v>14</v>
      </c>
      <c r="G19" s="15" t="s">
        <v>5</v>
      </c>
      <c r="H19" s="15" t="s">
        <v>6</v>
      </c>
      <c r="I19" s="15" t="s">
        <v>7</v>
      </c>
      <c r="J19" s="15" t="s">
        <v>8</v>
      </c>
      <c r="K19" s="15" t="s">
        <v>9</v>
      </c>
      <c r="L19" s="15" t="s">
        <v>31</v>
      </c>
      <c r="M19" s="15" t="s">
        <v>10</v>
      </c>
      <c r="N19" s="15" t="s">
        <v>11</v>
      </c>
      <c r="O19" s="15" t="s">
        <v>12</v>
      </c>
      <c r="P19" s="15" t="s">
        <v>33</v>
      </c>
      <c r="Q19" s="16" t="s">
        <v>13</v>
      </c>
    </row>
    <row r="20" spans="1:20" x14ac:dyDescent="0.25">
      <c r="A20" s="7">
        <v>43111</v>
      </c>
      <c r="B20" s="10" t="s">
        <v>63</v>
      </c>
      <c r="C20" s="13">
        <v>-800</v>
      </c>
      <c r="D20" s="13"/>
      <c r="E20" s="13"/>
      <c r="F20" s="13"/>
      <c r="G20" s="13"/>
      <c r="H20" s="13"/>
      <c r="I20" s="13"/>
      <c r="J20" s="13"/>
      <c r="K20" s="13"/>
      <c r="L20" s="13"/>
      <c r="M20" s="13">
        <v>800</v>
      </c>
      <c r="N20" s="13"/>
      <c r="O20" s="13"/>
      <c r="P20" s="13"/>
      <c r="Q20" s="13"/>
      <c r="S20">
        <f t="shared" si="1"/>
        <v>800</v>
      </c>
      <c r="T20">
        <f t="shared" ref="T20:T39" si="2">C20+S20</f>
        <v>0</v>
      </c>
    </row>
    <row r="21" spans="1:20" x14ac:dyDescent="0.25">
      <c r="A21" s="7">
        <v>43112</v>
      </c>
      <c r="B21" s="10" t="s">
        <v>62</v>
      </c>
      <c r="C21" s="13">
        <v>-380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v>380</v>
      </c>
      <c r="S21">
        <f t="shared" si="1"/>
        <v>380</v>
      </c>
      <c r="T21">
        <f t="shared" si="2"/>
        <v>0</v>
      </c>
    </row>
    <row r="22" spans="1:20" x14ac:dyDescent="0.25">
      <c r="A22" s="7">
        <v>43112</v>
      </c>
      <c r="B22" s="10" t="s">
        <v>62</v>
      </c>
      <c r="C22" s="13">
        <v>-1677</v>
      </c>
      <c r="D22" s="13"/>
      <c r="E22" s="13"/>
      <c r="F22" s="13"/>
      <c r="G22" s="13"/>
      <c r="H22" s="13"/>
      <c r="I22" s="13"/>
      <c r="J22" s="13">
        <v>1677</v>
      </c>
      <c r="K22" s="13"/>
      <c r="L22" s="13"/>
      <c r="M22" s="13"/>
      <c r="N22" s="13"/>
      <c r="O22" s="13"/>
      <c r="P22" s="13"/>
      <c r="Q22" s="13"/>
      <c r="S22">
        <f t="shared" si="1"/>
        <v>1677</v>
      </c>
      <c r="T22">
        <f t="shared" si="2"/>
        <v>0</v>
      </c>
    </row>
    <row r="23" spans="1:20" x14ac:dyDescent="0.25">
      <c r="A23" s="7">
        <v>43118</v>
      </c>
      <c r="B23" s="10" t="s">
        <v>62</v>
      </c>
      <c r="C23" s="13">
        <v>-6100</v>
      </c>
      <c r="D23" s="13"/>
      <c r="E23" s="13"/>
      <c r="F23" s="13"/>
      <c r="G23" s="13"/>
      <c r="H23" s="13"/>
      <c r="I23" s="13"/>
      <c r="J23" s="13"/>
      <c r="K23" s="13">
        <v>6100</v>
      </c>
      <c r="L23" s="13"/>
      <c r="M23" s="13"/>
      <c r="N23" s="13"/>
      <c r="O23" s="13"/>
      <c r="P23" s="13"/>
      <c r="Q23" s="13"/>
      <c r="S23">
        <f t="shared" si="1"/>
        <v>6100</v>
      </c>
      <c r="T23">
        <f t="shared" si="2"/>
        <v>0</v>
      </c>
    </row>
    <row r="24" spans="1:20" x14ac:dyDescent="0.25">
      <c r="A24" s="7">
        <v>43118</v>
      </c>
      <c r="B24" s="10" t="s">
        <v>62</v>
      </c>
      <c r="C24" s="13">
        <v>-1914.1</v>
      </c>
      <c r="D24" s="13"/>
      <c r="E24" s="13"/>
      <c r="F24" s="13"/>
      <c r="G24" s="13"/>
      <c r="H24" s="13"/>
      <c r="I24" s="13">
        <v>1914.1</v>
      </c>
      <c r="J24" s="13"/>
      <c r="K24" s="13"/>
      <c r="L24" s="13"/>
      <c r="M24" s="13"/>
      <c r="N24" s="13"/>
      <c r="O24" s="13"/>
      <c r="P24" s="13"/>
      <c r="Q24" s="13"/>
      <c r="S24">
        <f t="shared" si="1"/>
        <v>1914.1</v>
      </c>
      <c r="T24">
        <f t="shared" si="2"/>
        <v>0</v>
      </c>
    </row>
    <row r="25" spans="1:20" x14ac:dyDescent="0.25">
      <c r="A25" s="7">
        <v>43115</v>
      </c>
      <c r="B25" s="10" t="s">
        <v>62</v>
      </c>
      <c r="C25" s="13">
        <v>-800</v>
      </c>
      <c r="D25" s="13"/>
      <c r="E25" s="13"/>
      <c r="F25" s="13"/>
      <c r="G25" s="13"/>
      <c r="H25" s="13"/>
      <c r="I25" s="13"/>
      <c r="J25" s="13"/>
      <c r="K25" s="13"/>
      <c r="L25" s="13">
        <v>800</v>
      </c>
      <c r="M25" s="13"/>
      <c r="N25" s="13"/>
      <c r="O25" s="13"/>
      <c r="P25" s="13"/>
      <c r="Q25" s="13"/>
      <c r="S25">
        <f t="shared" si="1"/>
        <v>800</v>
      </c>
      <c r="T25">
        <f t="shared" si="2"/>
        <v>0</v>
      </c>
    </row>
    <row r="26" spans="1:20" x14ac:dyDescent="0.25">
      <c r="A26" s="7">
        <v>43159</v>
      </c>
      <c r="B26" s="10" t="s">
        <v>62</v>
      </c>
      <c r="C26" s="13">
        <v>-30000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>
        <v>30000</v>
      </c>
      <c r="O26" s="13"/>
      <c r="P26" s="13"/>
      <c r="Q26" s="13"/>
      <c r="S26">
        <f t="shared" si="1"/>
        <v>30000</v>
      </c>
      <c r="T26">
        <f t="shared" si="2"/>
        <v>0</v>
      </c>
    </row>
    <row r="27" spans="1:20" x14ac:dyDescent="0.25">
      <c r="A27" s="7">
        <v>43159</v>
      </c>
      <c r="B27" s="10" t="s">
        <v>62</v>
      </c>
      <c r="C27" s="13">
        <v>-12000</v>
      </c>
      <c r="D27" s="13"/>
      <c r="E27" s="13"/>
      <c r="F27" s="13"/>
      <c r="G27" s="13"/>
      <c r="H27" s="13"/>
      <c r="I27" s="13"/>
      <c r="J27" s="13"/>
      <c r="K27" s="13"/>
      <c r="L27" s="13"/>
      <c r="M27" s="13">
        <v>12000</v>
      </c>
      <c r="N27" s="13"/>
      <c r="O27" s="13"/>
      <c r="P27" s="13"/>
      <c r="Q27" s="13"/>
      <c r="S27">
        <f t="shared" si="1"/>
        <v>12000</v>
      </c>
      <c r="T27">
        <f t="shared" si="2"/>
        <v>0</v>
      </c>
    </row>
    <row r="28" spans="1:20" x14ac:dyDescent="0.25">
      <c r="A28" s="7">
        <v>43132</v>
      </c>
      <c r="B28" s="10" t="s">
        <v>62</v>
      </c>
      <c r="C28" s="13">
        <v>-12000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12000</v>
      </c>
      <c r="P28" s="13"/>
      <c r="Q28" s="13"/>
      <c r="S28">
        <f t="shared" si="1"/>
        <v>12000</v>
      </c>
      <c r="T28">
        <f t="shared" si="2"/>
        <v>0</v>
      </c>
    </row>
    <row r="29" spans="1:20" x14ac:dyDescent="0.25">
      <c r="A29" s="7">
        <v>43154</v>
      </c>
      <c r="B29" s="10" t="s">
        <v>62</v>
      </c>
      <c r="C29" s="13">
        <v>-99</v>
      </c>
      <c r="D29" s="13"/>
      <c r="E29" s="13"/>
      <c r="F29" s="13"/>
      <c r="G29" s="13"/>
      <c r="H29" s="13"/>
      <c r="I29" s="13"/>
      <c r="J29" s="13"/>
      <c r="K29" s="13"/>
      <c r="L29" s="13"/>
      <c r="M29" s="13" t="s">
        <v>54</v>
      </c>
      <c r="N29" s="13"/>
      <c r="O29" s="13"/>
      <c r="P29" s="13"/>
      <c r="Q29" s="13">
        <v>99</v>
      </c>
      <c r="S29">
        <f t="shared" si="1"/>
        <v>99</v>
      </c>
      <c r="T29">
        <f t="shared" si="2"/>
        <v>0</v>
      </c>
    </row>
    <row r="30" spans="1:20" x14ac:dyDescent="0.25">
      <c r="A30" s="7">
        <v>43132</v>
      </c>
      <c r="B30" s="10" t="s">
        <v>62</v>
      </c>
      <c r="C30" s="13">
        <v>-687.5</v>
      </c>
      <c r="D30" s="13"/>
      <c r="E30" s="13"/>
      <c r="F30" s="13"/>
      <c r="G30" s="13"/>
      <c r="H30" s="13"/>
      <c r="I30" s="13"/>
      <c r="J30" s="13"/>
      <c r="K30" s="13"/>
      <c r="L30" s="13"/>
      <c r="M30" s="13">
        <v>687.5</v>
      </c>
      <c r="N30" s="13"/>
      <c r="O30" s="13"/>
      <c r="P30" s="13"/>
      <c r="Q30" s="13"/>
      <c r="S30">
        <f t="shared" si="1"/>
        <v>687.5</v>
      </c>
      <c r="T30">
        <f t="shared" si="2"/>
        <v>0</v>
      </c>
    </row>
    <row r="31" spans="1:20" x14ac:dyDescent="0.25">
      <c r="A31" s="7">
        <v>43141</v>
      </c>
      <c r="B31" s="10" t="s">
        <v>62</v>
      </c>
      <c r="C31" s="13">
        <v>-84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>
        <v>84</v>
      </c>
      <c r="S31">
        <f t="shared" si="1"/>
        <v>84</v>
      </c>
      <c r="T31">
        <f t="shared" si="2"/>
        <v>0</v>
      </c>
    </row>
    <row r="32" spans="1:20" x14ac:dyDescent="0.25">
      <c r="A32" s="7">
        <v>43143</v>
      </c>
      <c r="B32" s="10" t="s">
        <v>62</v>
      </c>
      <c r="C32" s="13">
        <v>-1000</v>
      </c>
      <c r="D32" s="13"/>
      <c r="E32" s="13"/>
      <c r="F32" s="13"/>
      <c r="G32" s="13"/>
      <c r="H32" s="13"/>
      <c r="I32" s="13"/>
      <c r="J32" s="13">
        <v>1000</v>
      </c>
      <c r="K32" s="13"/>
      <c r="L32" s="13"/>
      <c r="M32" s="13"/>
      <c r="N32" s="13"/>
      <c r="O32" s="13"/>
      <c r="P32" s="13"/>
      <c r="Q32" s="13"/>
      <c r="S32">
        <f t="shared" si="1"/>
        <v>1000</v>
      </c>
      <c r="T32">
        <f t="shared" si="2"/>
        <v>0</v>
      </c>
    </row>
    <row r="33" spans="1:20" x14ac:dyDescent="0.25">
      <c r="A33" s="7">
        <v>43175</v>
      </c>
      <c r="B33" s="10" t="s">
        <v>62</v>
      </c>
      <c r="C33" s="13">
        <v>-279</v>
      </c>
      <c r="D33" s="13"/>
      <c r="E33" s="13"/>
      <c r="F33" s="13"/>
      <c r="G33" s="13"/>
      <c r="H33" s="13"/>
      <c r="I33" s="13">
        <v>279</v>
      </c>
      <c r="J33" s="13"/>
      <c r="K33" s="13"/>
      <c r="L33" s="13"/>
      <c r="M33" s="13"/>
      <c r="N33" s="13"/>
      <c r="O33" s="13"/>
      <c r="P33" s="13"/>
      <c r="Q33" s="13"/>
      <c r="S33">
        <f t="shared" si="1"/>
        <v>279</v>
      </c>
      <c r="T33">
        <f t="shared" si="2"/>
        <v>0</v>
      </c>
    </row>
    <row r="34" spans="1:20" x14ac:dyDescent="0.25">
      <c r="A34" s="7">
        <v>43175</v>
      </c>
      <c r="B34" s="10" t="s">
        <v>62</v>
      </c>
      <c r="C34" s="13">
        <v>-43</v>
      </c>
      <c r="D34" s="13"/>
      <c r="E34" s="13"/>
      <c r="F34" s="13"/>
      <c r="G34" s="13"/>
      <c r="H34" s="13"/>
      <c r="I34" s="13">
        <v>43</v>
      </c>
      <c r="J34" s="13"/>
      <c r="K34" s="13"/>
      <c r="L34" s="13"/>
      <c r="M34" s="13"/>
      <c r="N34" s="13"/>
      <c r="O34" s="13"/>
      <c r="P34" s="13"/>
      <c r="Q34" s="13"/>
      <c r="S34">
        <f t="shared" si="1"/>
        <v>43</v>
      </c>
      <c r="T34">
        <f t="shared" si="2"/>
        <v>0</v>
      </c>
    </row>
    <row r="35" spans="1:20" x14ac:dyDescent="0.25">
      <c r="A35" s="7">
        <v>43198</v>
      </c>
      <c r="B35" s="10" t="s">
        <v>62</v>
      </c>
      <c r="C35" s="13">
        <v>-2169</v>
      </c>
      <c r="D35" s="13"/>
      <c r="E35" s="13"/>
      <c r="F35" s="13"/>
      <c r="G35" s="13"/>
      <c r="H35" s="13"/>
      <c r="I35" s="13"/>
      <c r="J35" s="13">
        <v>2169</v>
      </c>
      <c r="K35" s="13"/>
      <c r="L35" s="13"/>
      <c r="M35" s="13"/>
      <c r="N35" s="13"/>
      <c r="O35" s="13"/>
      <c r="P35" s="13"/>
      <c r="Q35" s="13"/>
      <c r="S35">
        <f t="shared" si="1"/>
        <v>2169</v>
      </c>
      <c r="T35">
        <f t="shared" si="2"/>
        <v>0</v>
      </c>
    </row>
    <row r="36" spans="1:20" x14ac:dyDescent="0.25">
      <c r="A36" s="7">
        <v>43230</v>
      </c>
      <c r="B36" s="10" t="s">
        <v>62</v>
      </c>
      <c r="C36" s="13">
        <v>-2966.1</v>
      </c>
      <c r="D36" s="13"/>
      <c r="E36" s="13"/>
      <c r="F36" s="13"/>
      <c r="G36" s="13"/>
      <c r="H36" s="13"/>
      <c r="I36" s="13">
        <v>2966.1</v>
      </c>
      <c r="J36" s="13"/>
      <c r="K36" s="13"/>
      <c r="L36" s="13"/>
      <c r="M36" s="13"/>
      <c r="N36" s="13"/>
      <c r="O36" s="13"/>
      <c r="P36" s="13"/>
      <c r="Q36" s="13"/>
      <c r="S36">
        <f t="shared" si="1"/>
        <v>2966.1</v>
      </c>
      <c r="T36">
        <f t="shared" si="2"/>
        <v>0</v>
      </c>
    </row>
    <row r="37" spans="1:20" x14ac:dyDescent="0.25">
      <c r="A37" s="7">
        <v>43248</v>
      </c>
      <c r="B37" s="10" t="s">
        <v>62</v>
      </c>
      <c r="C37" s="13">
        <v>-315</v>
      </c>
      <c r="D37" s="13"/>
      <c r="E37" s="13"/>
      <c r="F37" s="13"/>
      <c r="G37" s="13"/>
      <c r="H37" s="13">
        <v>315</v>
      </c>
      <c r="I37" s="13"/>
      <c r="J37" s="13"/>
      <c r="K37" s="13"/>
      <c r="L37" s="13"/>
      <c r="M37" s="13"/>
      <c r="N37" s="13"/>
      <c r="O37" s="13"/>
      <c r="P37" s="13"/>
      <c r="Q37" s="13"/>
      <c r="S37">
        <f t="shared" si="1"/>
        <v>315</v>
      </c>
      <c r="T37">
        <f t="shared" si="2"/>
        <v>0</v>
      </c>
    </row>
    <row r="38" spans="1:20" x14ac:dyDescent="0.25">
      <c r="A38" s="7">
        <v>43247</v>
      </c>
      <c r="B38" s="10" t="s">
        <v>62</v>
      </c>
      <c r="C38" s="13">
        <v>-2058.8000000000002</v>
      </c>
      <c r="D38" s="13"/>
      <c r="E38" s="13"/>
      <c r="F38" s="13"/>
      <c r="G38" s="13"/>
      <c r="H38" s="13"/>
      <c r="I38" s="13">
        <v>2058.8000000000002</v>
      </c>
      <c r="J38" s="13"/>
      <c r="K38" s="13"/>
      <c r="L38" s="13"/>
      <c r="M38" s="13"/>
      <c r="N38" s="13"/>
      <c r="O38" s="13"/>
      <c r="P38" s="13"/>
      <c r="Q38" s="13"/>
      <c r="S38">
        <f t="shared" si="1"/>
        <v>2058.8000000000002</v>
      </c>
      <c r="T38">
        <f t="shared" si="2"/>
        <v>0</v>
      </c>
    </row>
    <row r="39" spans="1:20" x14ac:dyDescent="0.25">
      <c r="A39" s="7">
        <v>43279</v>
      </c>
      <c r="B39" s="10" t="s">
        <v>62</v>
      </c>
      <c r="C39" s="13">
        <v>-2306.1999999999998</v>
      </c>
      <c r="D39" s="13"/>
      <c r="E39" s="13"/>
      <c r="F39" s="13"/>
      <c r="G39" s="13"/>
      <c r="H39" s="13"/>
      <c r="I39" s="13"/>
      <c r="J39" s="13"/>
      <c r="K39" s="13"/>
      <c r="L39" s="13">
        <v>2306.1999999999998</v>
      </c>
      <c r="M39" s="13"/>
      <c r="N39" s="13"/>
      <c r="O39" s="13"/>
      <c r="P39" s="13"/>
      <c r="Q39" s="13"/>
      <c r="S39">
        <f t="shared" si="1"/>
        <v>2306.1999999999998</v>
      </c>
      <c r="T39">
        <f t="shared" si="2"/>
        <v>0</v>
      </c>
    </row>
    <row r="40" spans="1:20" x14ac:dyDescent="0.25">
      <c r="A40" s="7">
        <v>43281</v>
      </c>
      <c r="B40" s="10" t="s">
        <v>62</v>
      </c>
      <c r="C40" s="13" t="s">
        <v>32</v>
      </c>
      <c r="D40" s="13">
        <v>-10500</v>
      </c>
      <c r="E40" s="13"/>
      <c r="F40" s="13"/>
      <c r="G40" s="13"/>
      <c r="H40" s="13"/>
      <c r="I40" s="13"/>
      <c r="J40" s="13"/>
      <c r="K40" s="13"/>
      <c r="L40" s="13"/>
      <c r="M40" s="13">
        <v>10500</v>
      </c>
      <c r="N40" s="13"/>
      <c r="O40" s="13"/>
      <c r="P40" s="13"/>
      <c r="Q40" s="13"/>
      <c r="S40">
        <f t="shared" si="1"/>
        <v>0</v>
      </c>
      <c r="T40">
        <f>D40+M40</f>
        <v>0</v>
      </c>
    </row>
    <row r="41" spans="1:20" x14ac:dyDescent="0.25">
      <c r="A41" s="7">
        <v>43367</v>
      </c>
      <c r="B41" s="10" t="s">
        <v>62</v>
      </c>
      <c r="C41" s="13">
        <v>-359</v>
      </c>
      <c r="D41" s="13"/>
      <c r="E41" s="13"/>
      <c r="F41" s="13"/>
      <c r="G41" s="13"/>
      <c r="H41" s="13"/>
      <c r="I41" s="13"/>
      <c r="J41" s="13">
        <v>359</v>
      </c>
      <c r="K41" s="13"/>
      <c r="L41" s="13"/>
      <c r="M41" s="13"/>
      <c r="N41" s="13"/>
      <c r="O41" s="13"/>
      <c r="P41" s="13"/>
      <c r="Q41" s="13"/>
      <c r="S41">
        <f t="shared" si="1"/>
        <v>359</v>
      </c>
      <c r="T41">
        <f t="shared" ref="T41:T51" si="3">C41+S41</f>
        <v>0</v>
      </c>
    </row>
    <row r="42" spans="1:20" x14ac:dyDescent="0.25">
      <c r="A42" s="7">
        <v>43387</v>
      </c>
      <c r="B42" s="10" t="s">
        <v>62</v>
      </c>
      <c r="C42" s="13">
        <v>-1887.5</v>
      </c>
      <c r="D42" s="13"/>
      <c r="E42" s="13"/>
      <c r="F42" s="13"/>
      <c r="G42" s="13"/>
      <c r="H42" s="13"/>
      <c r="I42" s="13"/>
      <c r="J42" s="13">
        <v>1887.5</v>
      </c>
      <c r="K42" s="13"/>
      <c r="L42" s="13"/>
      <c r="M42" s="13"/>
      <c r="N42" s="13"/>
      <c r="O42" s="13"/>
      <c r="P42" s="13"/>
      <c r="Q42" s="13"/>
      <c r="S42">
        <f t="shared" si="1"/>
        <v>1887.5</v>
      </c>
      <c r="T42">
        <f t="shared" si="3"/>
        <v>0</v>
      </c>
    </row>
    <row r="43" spans="1:20" x14ac:dyDescent="0.25">
      <c r="A43" s="7">
        <v>43388</v>
      </c>
      <c r="B43" s="10" t="s">
        <v>62</v>
      </c>
      <c r="C43" s="13">
        <v>-11730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>
        <v>11730</v>
      </c>
      <c r="S43">
        <f t="shared" si="1"/>
        <v>11730</v>
      </c>
      <c r="T43">
        <f t="shared" si="3"/>
        <v>0</v>
      </c>
    </row>
    <row r="44" spans="1:20" x14ac:dyDescent="0.25">
      <c r="A44" s="7">
        <v>43387</v>
      </c>
      <c r="B44" s="10" t="s">
        <v>62</v>
      </c>
      <c r="C44" s="13">
        <v>-2847.5</v>
      </c>
      <c r="D44" s="13"/>
      <c r="E44" s="13"/>
      <c r="F44" s="13"/>
      <c r="G44" s="13"/>
      <c r="H44" s="13"/>
      <c r="I44" s="13">
        <v>2847.5</v>
      </c>
      <c r="J44" s="13"/>
      <c r="K44" s="13"/>
      <c r="L44" s="13"/>
      <c r="M44" s="13"/>
      <c r="N44" s="13"/>
      <c r="O44" s="13"/>
      <c r="P44" s="13"/>
      <c r="Q44" s="13"/>
      <c r="S44">
        <f t="shared" si="1"/>
        <v>2847.5</v>
      </c>
      <c r="T44">
        <f t="shared" si="3"/>
        <v>0</v>
      </c>
    </row>
    <row r="45" spans="1:20" x14ac:dyDescent="0.25">
      <c r="A45" s="7">
        <v>43420</v>
      </c>
      <c r="B45" s="10" t="s">
        <v>62</v>
      </c>
      <c r="C45" s="13">
        <v>-2706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>
        <v>2706</v>
      </c>
      <c r="S45">
        <f t="shared" si="1"/>
        <v>2706</v>
      </c>
      <c r="T45">
        <f t="shared" si="3"/>
        <v>0</v>
      </c>
    </row>
    <row r="46" spans="1:20" x14ac:dyDescent="0.25">
      <c r="A46" s="7">
        <v>43409</v>
      </c>
      <c r="B46" s="10" t="s">
        <v>62</v>
      </c>
      <c r="C46" s="13">
        <v>-1500</v>
      </c>
      <c r="D46" s="13"/>
      <c r="E46" s="13"/>
      <c r="F46" s="13"/>
      <c r="G46" s="13"/>
      <c r="H46" s="13"/>
      <c r="I46" s="13"/>
      <c r="J46" s="13"/>
      <c r="K46" s="13"/>
      <c r="L46" s="13"/>
      <c r="M46" s="13">
        <v>1500</v>
      </c>
      <c r="N46" s="13"/>
      <c r="O46" s="13"/>
      <c r="P46" s="13"/>
      <c r="Q46" s="13"/>
      <c r="S46">
        <f t="shared" si="1"/>
        <v>1500</v>
      </c>
      <c r="T46">
        <f t="shared" si="3"/>
        <v>0</v>
      </c>
    </row>
    <row r="47" spans="1:20" x14ac:dyDescent="0.25">
      <c r="A47" s="7">
        <v>43409</v>
      </c>
      <c r="B47" s="10" t="s">
        <v>62</v>
      </c>
      <c r="C47" s="13">
        <v>-1179.9000000000001</v>
      </c>
      <c r="D47" s="13"/>
      <c r="E47" s="13" t="s">
        <v>32</v>
      </c>
      <c r="F47" s="13"/>
      <c r="G47" s="13"/>
      <c r="H47" s="13"/>
      <c r="I47" s="13"/>
      <c r="J47" s="13">
        <v>1099</v>
      </c>
      <c r="K47" s="13"/>
      <c r="L47" s="13">
        <v>80.900000000000006</v>
      </c>
      <c r="M47" s="13"/>
      <c r="N47" s="13"/>
      <c r="O47" s="13"/>
      <c r="P47" s="13"/>
      <c r="Q47" s="13"/>
      <c r="S47">
        <f t="shared" si="1"/>
        <v>1179.9000000000001</v>
      </c>
      <c r="T47">
        <f t="shared" si="3"/>
        <v>0</v>
      </c>
    </row>
    <row r="48" spans="1:20" x14ac:dyDescent="0.25">
      <c r="A48" s="7">
        <v>43434</v>
      </c>
      <c r="B48" s="10" t="s">
        <v>62</v>
      </c>
      <c r="C48" s="13">
        <v>-5000</v>
      </c>
      <c r="D48" s="13"/>
      <c r="E48" s="13"/>
      <c r="F48" s="13"/>
      <c r="G48" s="13"/>
      <c r="H48" s="13"/>
      <c r="I48" s="13"/>
      <c r="J48" s="13"/>
      <c r="K48" s="13"/>
      <c r="L48" s="13"/>
      <c r="M48" s="13">
        <v>5000</v>
      </c>
      <c r="N48" s="13"/>
      <c r="O48" s="13"/>
      <c r="P48" s="13"/>
      <c r="Q48" s="13"/>
      <c r="S48">
        <f t="shared" si="1"/>
        <v>5000</v>
      </c>
      <c r="T48">
        <f t="shared" si="3"/>
        <v>0</v>
      </c>
    </row>
    <row r="49" spans="1:21" x14ac:dyDescent="0.25">
      <c r="A49" s="7">
        <v>43433</v>
      </c>
      <c r="B49" s="10" t="s">
        <v>62</v>
      </c>
      <c r="C49" s="13">
        <v>-1480.7</v>
      </c>
      <c r="D49" s="13"/>
      <c r="E49" s="13"/>
      <c r="F49" s="13"/>
      <c r="G49" s="13"/>
      <c r="H49" s="13">
        <v>978</v>
      </c>
      <c r="I49" s="13"/>
      <c r="J49" s="13"/>
      <c r="K49" s="13"/>
      <c r="L49" s="13"/>
      <c r="M49" s="13"/>
      <c r="N49" s="13"/>
      <c r="O49" s="13"/>
      <c r="P49" s="13"/>
      <c r="Q49" s="13">
        <v>502.7</v>
      </c>
      <c r="S49">
        <f t="shared" si="1"/>
        <v>1480.7</v>
      </c>
      <c r="T49">
        <f t="shared" si="3"/>
        <v>0</v>
      </c>
    </row>
    <row r="50" spans="1:21" x14ac:dyDescent="0.25">
      <c r="A50" s="7">
        <v>43448</v>
      </c>
      <c r="B50" s="10" t="s">
        <v>62</v>
      </c>
      <c r="C50" s="13">
        <v>-6000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>
        <v>6000</v>
      </c>
      <c r="P50" s="13"/>
      <c r="Q50" s="13"/>
      <c r="S50">
        <f t="shared" si="1"/>
        <v>6000</v>
      </c>
      <c r="T50">
        <f t="shared" si="3"/>
        <v>0</v>
      </c>
    </row>
    <row r="51" spans="1:21" x14ac:dyDescent="0.25">
      <c r="A51" s="24">
        <v>43451</v>
      </c>
      <c r="B51" s="25" t="s">
        <v>62</v>
      </c>
      <c r="C51" s="13">
        <v>-217707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>
        <v>200000</v>
      </c>
      <c r="Q51" s="13"/>
      <c r="S51">
        <f t="shared" si="1"/>
        <v>200000</v>
      </c>
      <c r="T51">
        <f t="shared" si="3"/>
        <v>-17707</v>
      </c>
      <c r="U51" t="s">
        <v>34</v>
      </c>
    </row>
    <row r="52" spans="1:21" x14ac:dyDescent="0.25">
      <c r="A52" s="7">
        <v>43459</v>
      </c>
      <c r="B52" s="10" t="s">
        <v>62</v>
      </c>
      <c r="C52" s="13">
        <v>-219</v>
      </c>
      <c r="D52" s="13"/>
      <c r="E52" s="13"/>
      <c r="F52" s="13"/>
      <c r="G52" s="13"/>
      <c r="H52" s="13"/>
      <c r="I52" s="13"/>
      <c r="J52" s="13"/>
      <c r="K52" s="13"/>
      <c r="L52" s="13">
        <v>219</v>
      </c>
      <c r="M52" s="13"/>
      <c r="N52" s="13"/>
      <c r="O52" s="13"/>
      <c r="P52" s="13"/>
      <c r="Q52" s="13"/>
      <c r="S52">
        <f t="shared" ref="S52:S57" si="4">SUM(D52:Q52)</f>
        <v>219</v>
      </c>
      <c r="T52">
        <f t="shared" ref="T52:T57" si="5">C52+S52</f>
        <v>0</v>
      </c>
    </row>
    <row r="53" spans="1:21" x14ac:dyDescent="0.25">
      <c r="A53" s="7">
        <v>43459</v>
      </c>
      <c r="B53" s="10" t="s">
        <v>62</v>
      </c>
      <c r="C53" s="13">
        <v>-11049.2</v>
      </c>
      <c r="D53" s="13"/>
      <c r="E53" s="13"/>
      <c r="F53" s="13"/>
      <c r="G53" s="13">
        <v>5937</v>
      </c>
      <c r="H53" s="13">
        <v>1973</v>
      </c>
      <c r="I53" s="13">
        <v>3139.2</v>
      </c>
      <c r="J53" s="13"/>
      <c r="K53" s="13"/>
      <c r="L53" s="13"/>
      <c r="M53" s="13"/>
      <c r="N53" s="13"/>
      <c r="O53" s="13"/>
      <c r="P53" s="13"/>
      <c r="Q53" s="13" t="s">
        <v>32</v>
      </c>
      <c r="S53">
        <f t="shared" si="4"/>
        <v>11049.2</v>
      </c>
      <c r="T53">
        <f>C53+S53</f>
        <v>0</v>
      </c>
      <c r="U53" t="s">
        <v>32</v>
      </c>
    </row>
    <row r="54" spans="1:21" x14ac:dyDescent="0.25">
      <c r="A54" s="7">
        <v>43465</v>
      </c>
      <c r="B54" s="10" t="s">
        <v>62</v>
      </c>
      <c r="C54" s="13">
        <v>0</v>
      </c>
      <c r="D54" s="13"/>
      <c r="E54" s="13"/>
      <c r="F54" s="13"/>
      <c r="G54" s="13"/>
      <c r="H54" s="13"/>
      <c r="I54" s="13"/>
      <c r="J54" s="13"/>
      <c r="K54" s="13"/>
      <c r="L54" s="13"/>
      <c r="M54" s="13" t="s">
        <v>32</v>
      </c>
      <c r="N54" s="13" t="s">
        <v>32</v>
      </c>
      <c r="O54" s="13" t="s">
        <v>32</v>
      </c>
      <c r="P54" s="13"/>
      <c r="Q54" s="13">
        <v>32500</v>
      </c>
      <c r="S54">
        <f t="shared" si="4"/>
        <v>32500</v>
      </c>
      <c r="T54">
        <f t="shared" si="5"/>
        <v>32500</v>
      </c>
      <c r="U54" t="s">
        <v>34</v>
      </c>
    </row>
    <row r="55" spans="1:21" x14ac:dyDescent="0.25">
      <c r="A55" s="32">
        <v>43465</v>
      </c>
      <c r="B55" s="10" t="s">
        <v>62</v>
      </c>
      <c r="C55" s="13"/>
      <c r="D55" s="13"/>
      <c r="E55" s="13"/>
      <c r="F55" s="13"/>
      <c r="G55" s="13"/>
      <c r="H55" s="13"/>
      <c r="I55" s="13"/>
      <c r="J55" s="13"/>
      <c r="K55" s="13">
        <v>18527.5</v>
      </c>
      <c r="L55" s="13"/>
      <c r="M55" s="13"/>
      <c r="N55" s="13"/>
      <c r="O55" s="13"/>
      <c r="P55" s="13"/>
      <c r="Q55" s="13"/>
      <c r="S55">
        <f t="shared" si="4"/>
        <v>18527.5</v>
      </c>
      <c r="T55">
        <f t="shared" si="5"/>
        <v>18527.5</v>
      </c>
      <c r="U55" t="s">
        <v>34</v>
      </c>
    </row>
    <row r="56" spans="1:21" x14ac:dyDescent="0.25">
      <c r="A56" s="7">
        <v>43465</v>
      </c>
      <c r="B56" s="10" t="s">
        <v>62</v>
      </c>
      <c r="C56" s="13"/>
      <c r="D56" s="13"/>
      <c r="E56" s="13"/>
      <c r="F56" s="13"/>
      <c r="G56" s="13"/>
      <c r="H56" s="13"/>
      <c r="I56" s="13"/>
      <c r="J56" s="13"/>
      <c r="K56" s="13">
        <v>2818</v>
      </c>
      <c r="L56" s="13"/>
      <c r="M56" s="13"/>
      <c r="N56" s="13"/>
      <c r="O56" s="13"/>
      <c r="P56" s="13"/>
      <c r="Q56" s="13"/>
      <c r="S56">
        <f t="shared" ref="S56" si="6">SUM(D56:Q56)</f>
        <v>2818</v>
      </c>
      <c r="T56">
        <f t="shared" ref="T56" si="7">C56+S56</f>
        <v>2818</v>
      </c>
      <c r="U56" t="s">
        <v>34</v>
      </c>
    </row>
    <row r="57" spans="1:21" x14ac:dyDescent="0.25">
      <c r="A57" s="7">
        <v>43436</v>
      </c>
      <c r="B57" s="10" t="s">
        <v>62</v>
      </c>
      <c r="C57" s="13">
        <v>-2660.3</v>
      </c>
      <c r="D57" s="13"/>
      <c r="E57" s="13"/>
      <c r="F57" s="13"/>
      <c r="G57" s="13"/>
      <c r="H57" s="13"/>
      <c r="I57" s="13">
        <v>1773.3</v>
      </c>
      <c r="J57" s="13">
        <v>887</v>
      </c>
      <c r="K57" s="13"/>
      <c r="L57" s="13"/>
      <c r="M57" s="13"/>
      <c r="N57" s="13"/>
      <c r="O57" s="13"/>
      <c r="P57" s="13"/>
      <c r="Q57" s="13"/>
      <c r="S57">
        <f t="shared" si="4"/>
        <v>2660.3</v>
      </c>
      <c r="T57">
        <f t="shared" si="5"/>
        <v>0</v>
      </c>
    </row>
    <row r="58" spans="1:21" x14ac:dyDescent="0.25">
      <c r="A58" s="11"/>
      <c r="B58" s="12" t="s">
        <v>36</v>
      </c>
      <c r="C58" s="17">
        <f>SUM(C20:C57)</f>
        <v>-344004.8</v>
      </c>
      <c r="D58" s="17">
        <f>SUM(D20:D57)</f>
        <v>-10500</v>
      </c>
      <c r="E58" s="17">
        <f t="shared" ref="E58:T58" si="8">SUM(E20:E57)</f>
        <v>0</v>
      </c>
      <c r="F58" s="17">
        <f t="shared" si="8"/>
        <v>0</v>
      </c>
      <c r="G58" s="17">
        <f t="shared" si="8"/>
        <v>5937</v>
      </c>
      <c r="H58" s="17">
        <f t="shared" si="8"/>
        <v>3266</v>
      </c>
      <c r="I58" s="17">
        <f t="shared" si="8"/>
        <v>15021</v>
      </c>
      <c r="J58" s="17">
        <f t="shared" si="8"/>
        <v>9078.5</v>
      </c>
      <c r="K58" s="17">
        <f t="shared" si="8"/>
        <v>27445.5</v>
      </c>
      <c r="L58" s="17">
        <f t="shared" si="8"/>
        <v>3406.1</v>
      </c>
      <c r="M58" s="17">
        <f t="shared" si="8"/>
        <v>30487.5</v>
      </c>
      <c r="N58" s="17">
        <f t="shared" si="8"/>
        <v>30000</v>
      </c>
      <c r="O58" s="17">
        <f t="shared" si="8"/>
        <v>18000</v>
      </c>
      <c r="P58" s="17">
        <f t="shared" si="8"/>
        <v>200000</v>
      </c>
      <c r="Q58" s="17">
        <f t="shared" si="8"/>
        <v>48001.7</v>
      </c>
      <c r="R58" s="11">
        <f t="shared" si="8"/>
        <v>0</v>
      </c>
      <c r="S58" s="11">
        <f t="shared" si="8"/>
        <v>380143.3</v>
      </c>
      <c r="T58" s="11">
        <f t="shared" si="8"/>
        <v>36138.5</v>
      </c>
    </row>
    <row r="59" spans="1:21" ht="28.5" x14ac:dyDescent="0.45">
      <c r="A59" s="27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7"/>
      <c r="S59" s="27"/>
      <c r="T59" s="27"/>
      <c r="U59" s="30"/>
    </row>
    <row r="60" spans="1:2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S60" t="s">
        <v>32</v>
      </c>
      <c r="T60" t="s">
        <v>32</v>
      </c>
    </row>
    <row r="61" spans="1:21" x14ac:dyDescent="0.25">
      <c r="B61" s="18" t="s">
        <v>50</v>
      </c>
      <c r="C61" s="18"/>
      <c r="D61" s="18"/>
      <c r="E61" s="18"/>
      <c r="F61" s="18"/>
      <c r="G61" s="13"/>
      <c r="H61" s="19" t="s">
        <v>52</v>
      </c>
      <c r="I61" s="20"/>
      <c r="J61" s="20"/>
      <c r="K61" s="20"/>
      <c r="L61" s="20"/>
      <c r="M61" s="20"/>
      <c r="N61" s="20"/>
      <c r="O61" s="20"/>
      <c r="P61" s="20"/>
      <c r="Q61" s="20"/>
      <c r="S61" t="s">
        <v>32</v>
      </c>
      <c r="T61" t="s">
        <v>32</v>
      </c>
    </row>
    <row r="62" spans="1:21" x14ac:dyDescent="0.25">
      <c r="B62" t="s">
        <v>38</v>
      </c>
      <c r="C62" s="13"/>
      <c r="D62" s="13"/>
      <c r="E62" s="13"/>
      <c r="F62" s="13">
        <f>(D18+E11)+D40</f>
        <v>-345277</v>
      </c>
      <c r="G62" s="13"/>
      <c r="H62" s="13" t="s">
        <v>32</v>
      </c>
      <c r="I62" s="13"/>
      <c r="J62" s="13"/>
      <c r="K62" s="13"/>
      <c r="L62" s="13"/>
      <c r="M62" s="13"/>
      <c r="N62" s="13"/>
      <c r="O62" s="13"/>
      <c r="P62" s="13"/>
      <c r="Q62" s="13"/>
      <c r="S62" t="s">
        <v>32</v>
      </c>
      <c r="T62" t="s">
        <v>32</v>
      </c>
    </row>
    <row r="63" spans="1:21" x14ac:dyDescent="0.25">
      <c r="B63" t="s">
        <v>39</v>
      </c>
      <c r="C63" s="13"/>
      <c r="D63" s="13"/>
      <c r="E63" s="13"/>
      <c r="F63" s="13">
        <f>SUM(H58:N58)+P58</f>
        <v>318704.59999999998</v>
      </c>
      <c r="G63" s="13"/>
      <c r="H63" s="13" t="s">
        <v>32</v>
      </c>
      <c r="I63" s="13"/>
      <c r="J63" s="13"/>
      <c r="K63" s="13"/>
      <c r="L63" s="13"/>
      <c r="M63" s="13"/>
      <c r="N63" s="13"/>
      <c r="O63" s="13"/>
      <c r="P63" s="13"/>
      <c r="Q63" s="13"/>
      <c r="S63" t="s">
        <v>32</v>
      </c>
      <c r="T63" t="s">
        <v>32</v>
      </c>
    </row>
    <row r="64" spans="1:21" ht="15.75" thickBot="1" x14ac:dyDescent="0.3">
      <c r="B64" s="9" t="s">
        <v>48</v>
      </c>
      <c r="C64" s="14"/>
      <c r="D64" s="14"/>
      <c r="E64" s="14"/>
      <c r="F64" s="14">
        <v>24344</v>
      </c>
      <c r="G64" s="13"/>
      <c r="H64" s="13" t="s">
        <v>32</v>
      </c>
      <c r="N64" s="13"/>
      <c r="O64" s="13"/>
      <c r="P64" s="13"/>
      <c r="Q64" s="13"/>
    </row>
    <row r="65" spans="1:20" x14ac:dyDescent="0.25">
      <c r="B65" t="s">
        <v>53</v>
      </c>
      <c r="F65" s="13">
        <f>SUM(F62:F64)</f>
        <v>-2228.4000000000233</v>
      </c>
      <c r="H65" t="s">
        <v>32</v>
      </c>
      <c r="S65" t="s">
        <v>32</v>
      </c>
      <c r="T65" t="s">
        <v>32</v>
      </c>
    </row>
    <row r="66" spans="1:20" ht="15.75" thickBot="1" x14ac:dyDescent="0.3">
      <c r="B66" s="9" t="s">
        <v>40</v>
      </c>
      <c r="C66" s="9"/>
      <c r="D66" s="9"/>
      <c r="E66" s="9"/>
      <c r="F66" s="14">
        <f>O58+Q58</f>
        <v>66001.7</v>
      </c>
      <c r="H66" s="13" t="s">
        <v>32</v>
      </c>
      <c r="I66" s="13"/>
      <c r="J66" s="13"/>
      <c r="K66" s="13"/>
      <c r="L66" s="13"/>
      <c r="M66" s="13"/>
      <c r="S66" t="s">
        <v>32</v>
      </c>
      <c r="T66" t="s">
        <v>32</v>
      </c>
    </row>
    <row r="67" spans="1:20" x14ac:dyDescent="0.25">
      <c r="B67" t="s">
        <v>51</v>
      </c>
      <c r="F67" s="13">
        <f>SUM(F65:F66)</f>
        <v>63773.299999999974</v>
      </c>
      <c r="H67" s="13" t="s">
        <v>32</v>
      </c>
      <c r="S67" t="s">
        <v>32</v>
      </c>
      <c r="T67" t="s">
        <v>32</v>
      </c>
    </row>
    <row r="68" spans="1:20" x14ac:dyDescent="0.25">
      <c r="B68" t="s">
        <v>49</v>
      </c>
      <c r="F68" s="13">
        <f>F18+E17</f>
        <v>-4681</v>
      </c>
    </row>
    <row r="69" spans="1:20" ht="15.75" thickBot="1" x14ac:dyDescent="0.3">
      <c r="B69" s="9" t="s">
        <v>41</v>
      </c>
      <c r="C69" s="9"/>
      <c r="D69" s="9"/>
      <c r="E69" s="9"/>
      <c r="F69" s="14">
        <f>SUM(F67:F68)</f>
        <v>59092.299999999974</v>
      </c>
      <c r="H69" s="13" t="s">
        <v>32</v>
      </c>
      <c r="S69" t="s">
        <v>32</v>
      </c>
      <c r="T69" t="s">
        <v>32</v>
      </c>
    </row>
    <row r="70" spans="1:20" x14ac:dyDescent="0.25">
      <c r="H70" s="13" t="s">
        <v>32</v>
      </c>
      <c r="S70" t="s">
        <v>32</v>
      </c>
      <c r="T70" t="s">
        <v>32</v>
      </c>
    </row>
    <row r="71" spans="1:20" x14ac:dyDescent="0.25">
      <c r="H71" s="13" t="s">
        <v>32</v>
      </c>
    </row>
    <row r="72" spans="1:20" ht="28.5" x14ac:dyDescent="0.45">
      <c r="A72" s="3" t="s">
        <v>42</v>
      </c>
      <c r="H72" s="22" t="s">
        <v>32</v>
      </c>
      <c r="S72" t="s">
        <v>32</v>
      </c>
      <c r="T72" t="s">
        <v>32</v>
      </c>
    </row>
    <row r="73" spans="1:20" ht="19.5" thickBot="1" x14ac:dyDescent="0.35">
      <c r="B73" s="9"/>
      <c r="C73" s="9"/>
      <c r="D73" s="21">
        <v>43100</v>
      </c>
      <c r="E73" s="21">
        <v>43465</v>
      </c>
      <c r="H73" s="22" t="s">
        <v>32</v>
      </c>
      <c r="S73" t="s">
        <v>32</v>
      </c>
      <c r="T73" t="s">
        <v>32</v>
      </c>
    </row>
    <row r="74" spans="1:20" x14ac:dyDescent="0.25">
      <c r="B74" t="s">
        <v>43</v>
      </c>
      <c r="D74" s="13">
        <v>243442.8</v>
      </c>
      <c r="E74" s="13">
        <f>D74-F64+G58</f>
        <v>225035.8</v>
      </c>
      <c r="S74" t="s">
        <v>32</v>
      </c>
      <c r="T74" t="s">
        <v>32</v>
      </c>
    </row>
    <row r="75" spans="1:20" x14ac:dyDescent="0.25">
      <c r="B75" t="s">
        <v>44</v>
      </c>
      <c r="D75" s="13">
        <v>1225980</v>
      </c>
      <c r="E75" s="13">
        <v>1221433.5900000001</v>
      </c>
      <c r="G75" t="s">
        <v>32</v>
      </c>
      <c r="S75" t="s">
        <v>32</v>
      </c>
      <c r="T75" t="s">
        <v>32</v>
      </c>
    </row>
    <row r="76" spans="1:20" x14ac:dyDescent="0.25">
      <c r="B76" s="11" t="s">
        <v>45</v>
      </c>
      <c r="C76" s="11"/>
      <c r="D76" s="17">
        <v>1469422.8</v>
      </c>
      <c r="E76" s="17">
        <f>SUM(E74:E75)</f>
        <v>1446469.3900000001</v>
      </c>
    </row>
    <row r="77" spans="1:20" x14ac:dyDescent="0.25">
      <c r="B77" s="10" t="s">
        <v>64</v>
      </c>
      <c r="D77" s="26">
        <v>0</v>
      </c>
      <c r="E77" s="13">
        <f>T54</f>
        <v>32500</v>
      </c>
    </row>
    <row r="78" spans="1:20" x14ac:dyDescent="0.25">
      <c r="B78" s="10" t="s">
        <v>57</v>
      </c>
      <c r="D78" s="26"/>
      <c r="E78" s="13">
        <f>T55+T56</f>
        <v>21345.5</v>
      </c>
    </row>
    <row r="79" spans="1:20" x14ac:dyDescent="0.25">
      <c r="B79" t="s">
        <v>58</v>
      </c>
      <c r="D79" s="13">
        <v>1265579.8</v>
      </c>
      <c r="E79" s="13">
        <f>D79+T51</f>
        <v>1247872.8</v>
      </c>
      <c r="M79" s="23" t="s">
        <v>55</v>
      </c>
      <c r="N79" s="23">
        <f>E81-E76</f>
        <v>-0.39000000013038516</v>
      </c>
    </row>
    <row r="80" spans="1:20" x14ac:dyDescent="0.25">
      <c r="B80" t="s">
        <v>46</v>
      </c>
      <c r="D80" s="13">
        <v>203843</v>
      </c>
      <c r="E80" s="13">
        <f>D80-F69</f>
        <v>144750.70000000001</v>
      </c>
    </row>
    <row r="81" spans="2:5" x14ac:dyDescent="0.25">
      <c r="B81" s="11" t="s">
        <v>47</v>
      </c>
      <c r="C81" s="11"/>
      <c r="D81" s="17">
        <v>1469422.8</v>
      </c>
      <c r="E81" s="17">
        <f>SUM(E77:E80)</f>
        <v>1446469</v>
      </c>
    </row>
  </sheetData>
  <pageMargins left="0.7" right="0.7" top="0.75" bottom="0.75" header="0.3" footer="0.3"/>
  <pageSetup paperSize="9" scale="5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Sennesvik</dc:creator>
  <cp:lastModifiedBy>Erik Sennesvik</cp:lastModifiedBy>
  <cp:lastPrinted>2018-12-29T18:36:00Z</cp:lastPrinted>
  <dcterms:created xsi:type="dcterms:W3CDTF">2018-12-27T09:56:15Z</dcterms:created>
  <dcterms:modified xsi:type="dcterms:W3CDTF">2019-02-04T13:38:56Z</dcterms:modified>
</cp:coreProperties>
</file>